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tabRatio="675" activeTab="0"/>
  </bookViews>
  <sheets>
    <sheet name="Р.I. Обслужено" sheetId="1" r:id="rId1"/>
  </sheets>
  <definedNames>
    <definedName name="_xlnm.Print_Area" localSheetId="0">'Р.I. Обслужено'!$B$1:$AO$50</definedName>
  </definedNames>
  <calcPr fullCalcOnLoad="1"/>
</workbook>
</file>

<file path=xl/comments1.xml><?xml version="1.0" encoding="utf-8"?>
<comments xmlns="http://schemas.openxmlformats.org/spreadsheetml/2006/main">
  <authors>
    <author>vmn</author>
    <author>pev</author>
  </authors>
  <commentList>
    <comment ref="I4" authorId="0">
      <text>
        <r>
          <rPr>
            <b/>
            <sz val="9"/>
            <rFont val="Tahoma"/>
            <family val="0"/>
          </rPr>
          <t>Выберите отчетный период (месяц, год)</t>
        </r>
      </text>
    </comment>
    <comment ref="D6" authorId="0">
      <text>
        <r>
          <rPr>
            <b/>
            <sz val="9"/>
            <rFont val="Tahoma"/>
            <family val="0"/>
          </rPr>
          <t xml:space="preserve">Введите наименование учреждения </t>
        </r>
      </text>
    </comment>
    <comment ref="C22" authorId="0">
      <text>
        <r>
          <rPr>
            <b/>
            <sz val="9"/>
            <rFont val="Tahoma"/>
            <family val="0"/>
          </rPr>
          <t>В строке 1 указывается численность обслуженных граждан по категориям без двойного учета (если человек в течение отчетного периода обслуживался в разных отделениях Центра, он учитывается, как один человек)</t>
        </r>
      </text>
    </comment>
    <comment ref="C50" authorId="1">
      <text>
        <r>
          <rPr>
            <b/>
            <sz val="11"/>
            <color indexed="16"/>
            <rFont val="Tahoma"/>
            <family val="2"/>
          </rPr>
          <t xml:space="preserve">В графах 2,3,4 проставляется количество </t>
        </r>
        <r>
          <rPr>
            <b/>
            <u val="single"/>
            <sz val="11"/>
            <color indexed="16"/>
            <rFont val="Tahoma"/>
            <family val="2"/>
          </rPr>
          <t>ПОДОПЕЧНЫХ</t>
        </r>
        <r>
          <rPr>
            <b/>
            <sz val="11"/>
            <color indexed="16"/>
            <rFont val="Tahoma"/>
            <family val="2"/>
          </rPr>
          <t xml:space="preserve">  из числа гр-н пожилого возраста и инвалидов, с кем на 01.04.2016 заключен договор "Об организации  приемной семьи…"
</t>
        </r>
      </text>
    </comment>
    <comment ref="AM50" authorId="1">
      <text>
        <r>
          <rPr>
            <b/>
            <sz val="10"/>
            <color indexed="16"/>
            <rFont val="Tahoma"/>
            <family val="2"/>
          </rPr>
          <t>Проставляется количество ПРИЕМНЫХ СЕМЕЙ, заключивших договор "Об организации приемной семьи…" с гр.пожилого возраста и инвалидами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<sst xmlns="http://schemas.openxmlformats.org/spreadsheetml/2006/main" count="129" uniqueCount="116">
  <si>
    <t xml:space="preserve">отделение социального обслуживания на дому </t>
  </si>
  <si>
    <t>отделение дневного пребывания детей и подростков</t>
  </si>
  <si>
    <t>отделение психолого-педагогической помощи</t>
  </si>
  <si>
    <t>отделение срочного социального обслуживания</t>
  </si>
  <si>
    <t>отделение профилактики безнадзорности несовершеннолетних</t>
  </si>
  <si>
    <t>отделение временного пребывания детей и подростков</t>
  </si>
  <si>
    <t xml:space="preserve">организационно-методическое отделение </t>
  </si>
  <si>
    <t>отделение помощи женщинам, оказавшимся в трудной жизненной ситуации</t>
  </si>
  <si>
    <t>отделение  дневного пребывания граждан пожилого возраста и инвалидов</t>
  </si>
  <si>
    <t xml:space="preserve">отделение дневного пребывания граждан пожилого  возраста и инвалидов и детей </t>
  </si>
  <si>
    <t>социально-реабилитационное отделение для граждан пожилого возраста и инвалидов</t>
  </si>
  <si>
    <t>отделение по работе с семьями и детьми</t>
  </si>
  <si>
    <t>Центр социального обслуживания населения</t>
  </si>
  <si>
    <t>отделение реабилитации несовершеннолетних с ограниченными физическими и умственными возможностями</t>
  </si>
  <si>
    <t>консультативное отделение</t>
  </si>
  <si>
    <t>ВСЕГО</t>
  </si>
  <si>
    <t>граждан пожилого возраста</t>
  </si>
  <si>
    <t>из них инвалидов</t>
  </si>
  <si>
    <t>Реабилитационный центр для детей и подростков с ограниченными возможностями</t>
  </si>
  <si>
    <t>Реабилитационный центр для инвалидов молодого возраста</t>
  </si>
  <si>
    <t>Социальный центр по оказанию помощи лицам БОМЖ</t>
  </si>
  <si>
    <t>Дом-интернат общего типа</t>
  </si>
  <si>
    <t>Дом-интернат для умственно отсталых детей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</si>
  <si>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</si>
  <si>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</si>
  <si>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</si>
  <si>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</si>
  <si>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</si>
  <si>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</si>
  <si>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</si>
  <si>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</si>
  <si>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</si>
  <si>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</si>
  <si>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</si>
  <si>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</si>
  <si>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</si>
  <si>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</si>
  <si>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</si>
  <si>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</si>
  <si>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</si>
  <si>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из них:</t>
  </si>
  <si>
    <t>А</t>
  </si>
  <si>
    <t>В</t>
  </si>
  <si>
    <t>Психоневрологический дом-интернат</t>
  </si>
  <si>
    <t>инвалидов трудоспо-
спобного возраста</t>
  </si>
  <si>
    <t>других</t>
  </si>
  <si>
    <t>детей-сирот, детей, оставшихся без попечения родителей</t>
  </si>
  <si>
    <t>Показатели эффективности деятельности учреждений социального обслуживания населения</t>
  </si>
  <si>
    <t>признанных судом недееспо-
собными</t>
  </si>
  <si>
    <t>детский телефон "Доверие"</t>
  </si>
  <si>
    <t>стационарное отделение</t>
  </si>
  <si>
    <t>отделение дневного пребывания</t>
  </si>
  <si>
    <t>Социально-реабилитационный центр для несовершеннолетних "Вятушка"</t>
  </si>
  <si>
    <t>Социально-медицинские</t>
  </si>
  <si>
    <t>Социально-психологические</t>
  </si>
  <si>
    <t>Социально-педагогические</t>
  </si>
  <si>
    <t>Услуги в целях повышения коммуникативного потенциала</t>
  </si>
  <si>
    <t>Социально-правовые</t>
  </si>
  <si>
    <t>Социально-трудовые</t>
  </si>
  <si>
    <t>Социально-бытовые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</si>
  <si>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</si>
  <si>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
в том числе ребенка-инвалида или детей-инвалидов, нуждающихся в постоянном постороннем уходе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</si>
  <si>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</si>
  <si>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</si>
  <si>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отсутствие работы
и средств к существованию</t>
  </si>
  <si>
    <t>отсутствие определенного места жительства</t>
  </si>
  <si>
    <t>медицинской</t>
  </si>
  <si>
    <t>психологической</t>
  </si>
  <si>
    <t>педагогической</t>
  </si>
  <si>
    <t>юридической</t>
  </si>
  <si>
    <t>социальной</t>
  </si>
  <si>
    <t>Численность обслуженных граждан за отчетный период</t>
  </si>
  <si>
    <t>Социально-экономические</t>
  </si>
  <si>
    <t>наличие внутрисемейного конфликта, наличие насилия в семье</t>
  </si>
  <si>
    <t>Социальное такси</t>
  </si>
  <si>
    <t>Сиделки</t>
  </si>
  <si>
    <t>Иные</t>
  </si>
  <si>
    <t>социально-реабилитационное отделение для детей-инвалидов</t>
  </si>
  <si>
    <t>3.1.</t>
  </si>
  <si>
    <t>3.2.</t>
  </si>
  <si>
    <t>3.3.</t>
  </si>
  <si>
    <r>
      <t xml:space="preserve">из них получивших </t>
    </r>
    <r>
      <rPr>
        <b/>
        <sz val="10"/>
        <color indexed="12"/>
        <rFont val="Arial Cyr"/>
        <family val="0"/>
      </rPr>
      <t xml:space="preserve">содействие </t>
    </r>
    <r>
      <rPr>
        <sz val="10"/>
        <rFont val="Arial Cyr"/>
        <family val="0"/>
      </rPr>
      <t xml:space="preserve">
в предоставлении помощи, не относящейся к социальным услугам (социальное сопровождение) на основе межведомственного взаимодействия
</t>
    </r>
    <r>
      <rPr>
        <b/>
        <sz val="10"/>
        <color indexed="12"/>
        <rFont val="Arial Cyr"/>
        <family val="0"/>
      </rPr>
      <t xml:space="preserve"> (из графы 1):</t>
    </r>
  </si>
  <si>
    <t>Срочные социальныеуслуги</t>
  </si>
  <si>
    <t>РАЗДЕЛ I.  СВЕДЕНИЯ О ПОЛУЧАТЕЛЯХ СОЦИАЛЬНЫХ УСЛУГ</t>
  </si>
  <si>
    <t>человек из семей с несовершеннолдетними детьми</t>
  </si>
  <si>
    <r>
      <t>*</t>
    </r>
    <r>
      <rPr>
        <b/>
        <sz val="11"/>
        <rFont val="Arial Cyr"/>
        <family val="0"/>
      </rPr>
      <t xml:space="preserve"> Из общей численности обслуженнных:
</t>
    </r>
    <r>
      <rPr>
        <b/>
        <sz val="10"/>
        <color indexed="62"/>
        <rFont val="Arial Cyr"/>
        <family val="0"/>
      </rPr>
      <t xml:space="preserve">(необходимо показать численность обслуженных граждан каждой категории, </t>
    </r>
    <r>
      <rPr>
        <b/>
        <u val="single"/>
        <sz val="10"/>
        <color indexed="62"/>
        <rFont val="Arial Cyr"/>
        <family val="0"/>
      </rPr>
      <t xml:space="preserve">получивших услуги по видам) </t>
    </r>
  </si>
  <si>
    <t>другие</t>
  </si>
  <si>
    <t xml:space="preserve">за январь - </t>
  </si>
  <si>
    <r>
      <t>семей с н/л детьми</t>
    </r>
    <r>
      <rPr>
        <b/>
        <sz val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>(чел.)</t>
    </r>
  </si>
  <si>
    <r>
      <t>из общей численности</t>
    </r>
    <r>
      <rPr>
        <sz val="11"/>
        <rFont val="Arial Cyr"/>
        <family val="0"/>
      </rPr>
      <t xml:space="preserve"> обслуженных получили:
</t>
    </r>
  </si>
  <si>
    <r>
      <t xml:space="preserve">из них получатели услуг </t>
    </r>
    <r>
      <rPr>
        <b/>
        <sz val="11"/>
        <color indexed="12"/>
        <rFont val="Arial Cyr"/>
        <family val="0"/>
      </rPr>
      <t>на основе индивидуальной программы</t>
    </r>
    <r>
      <rPr>
        <sz val="11"/>
        <rFont val="Arial Cyr"/>
        <family val="0"/>
      </rPr>
      <t>, 
признанные по обстоятельствам</t>
    </r>
    <r>
      <rPr>
        <b/>
        <sz val="11"/>
        <color indexed="12"/>
        <rFont val="Arial Cyr"/>
        <family val="0"/>
      </rPr>
      <t xml:space="preserve"> (из графы 1)</t>
    </r>
    <r>
      <rPr>
        <sz val="11"/>
        <rFont val="Arial Cyr"/>
        <family val="0"/>
      </rPr>
      <t>:</t>
    </r>
  </si>
  <si>
    <r>
      <t>из них по категориям</t>
    </r>
    <r>
      <rPr>
        <b/>
        <sz val="11"/>
        <color indexed="12"/>
        <rFont val="Arial Cyr"/>
        <family val="0"/>
      </rPr>
      <t xml:space="preserve"> (из графы 1):</t>
    </r>
  </si>
  <si>
    <t xml:space="preserve">граждан пожилого возраста </t>
  </si>
  <si>
    <t>инвалидов трудоспособного возраста</t>
  </si>
  <si>
    <t xml:space="preserve">    из них:  с инвалидностью</t>
  </si>
  <si>
    <t>Исполнитель</t>
  </si>
  <si>
    <t>Телефон</t>
  </si>
  <si>
    <t>ФИО полностью</t>
  </si>
  <si>
    <r>
      <t xml:space="preserve">гарантированные услуги </t>
    </r>
    <r>
      <rPr>
        <sz val="11"/>
        <color indexed="12"/>
        <rFont val="Arial"/>
        <family val="2"/>
      </rPr>
      <t>(</t>
    </r>
    <r>
      <rPr>
        <sz val="10"/>
        <color indexed="12"/>
        <rFont val="Arial"/>
        <family val="2"/>
      </rPr>
      <t>человек</t>
    </r>
    <r>
      <rPr>
        <sz val="11"/>
        <color indexed="12"/>
        <rFont val="Arial"/>
        <family val="2"/>
      </rPr>
      <t>)</t>
    </r>
  </si>
  <si>
    <r>
      <t xml:space="preserve">дополнительные услуги </t>
    </r>
    <r>
      <rPr>
        <sz val="10"/>
        <color indexed="12"/>
        <rFont val="Arial"/>
        <family val="2"/>
      </rPr>
      <t>(человек)</t>
    </r>
  </si>
  <si>
    <r>
      <t xml:space="preserve">Численность </t>
    </r>
    <r>
      <rPr>
        <b/>
        <sz val="10"/>
        <color indexed="12"/>
        <rFont val="Arial Cyr"/>
        <family val="0"/>
      </rPr>
      <t xml:space="preserve">обслуживаемых </t>
    </r>
    <r>
      <rPr>
        <sz val="10"/>
        <rFont val="Arial Cyr"/>
        <family val="0"/>
      </rPr>
      <t xml:space="preserve">граждан </t>
    </r>
    <r>
      <rPr>
        <b/>
        <sz val="10"/>
        <color indexed="12"/>
        <rFont val="Arial Cyr"/>
        <family val="0"/>
      </rPr>
      <t xml:space="preserve">на отчетную дату </t>
    </r>
    <r>
      <rPr>
        <sz val="10"/>
        <color indexed="12"/>
        <rFont val="Arial Cyr"/>
        <family val="0"/>
      </rPr>
      <t>(чел)</t>
    </r>
  </si>
  <si>
    <r>
      <t xml:space="preserve">Численность граждан, </t>
    </r>
    <r>
      <rPr>
        <b/>
        <sz val="10"/>
        <color indexed="12"/>
        <rFont val="Arial Cyr"/>
        <family val="0"/>
      </rPr>
      <t xml:space="preserve">состоящих на учете и ожидающих своей очереди </t>
    </r>
    <r>
      <rPr>
        <b/>
        <sz val="10"/>
        <rFont val="Arial Cyr"/>
        <family val="0"/>
      </rPr>
      <t xml:space="preserve">для принятия на обслуживание </t>
    </r>
    <r>
      <rPr>
        <b/>
        <sz val="10"/>
        <color indexed="12"/>
        <rFont val="Arial Cyr"/>
        <family val="0"/>
      </rPr>
      <t xml:space="preserve">на отчетную дату
</t>
    </r>
    <r>
      <rPr>
        <sz val="10"/>
        <color indexed="12"/>
        <rFont val="Arial Cyr"/>
        <family val="0"/>
      </rPr>
      <t>(чел)</t>
    </r>
  </si>
  <si>
    <r>
      <t>ВСЕГО</t>
    </r>
    <r>
      <rPr>
        <sz val="10"/>
        <rFont val="Arial Cyr"/>
        <family val="0"/>
      </rPr>
      <t xml:space="preserve"> </t>
    </r>
    <r>
      <rPr>
        <sz val="9"/>
        <color indexed="12"/>
        <rFont val="Arial Cyr"/>
        <family val="0"/>
      </rPr>
      <t xml:space="preserve">(полуста-ционары учитывают только граждан, признанных нуждающимися, посещающих кружки, клубы) </t>
    </r>
  </si>
  <si>
    <t>с указанием кода района</t>
  </si>
  <si>
    <t>стациолнарное отделение (геронтология)</t>
  </si>
  <si>
    <r>
      <t>Наименование учреждения, отделения</t>
    </r>
    <r>
      <rPr>
        <b/>
        <sz val="9"/>
        <color indexed="10"/>
        <rFont val="Arial"/>
        <family val="2"/>
      </rPr>
      <t xml:space="preserve">
ВНМАНИЕ!   (для центров социального обслуживания)                                       
ИТОГОВАЯ СТРОКА 1 ДОЛЖНА БЫТЬ ОБЯЗАТЕЛЬНО ЗАПОЛНЕННОЙ</t>
    </r>
  </si>
  <si>
    <t>2016 года</t>
  </si>
  <si>
    <t xml:space="preserve"> Количество приемных семей</t>
  </si>
  <si>
    <t>Проверка на вероятность значения 
в строке 1 для Центров</t>
  </si>
  <si>
    <t>Разница м.д. обслуж. всеми отд. (с повторами) 
и обслуж. Центром (без повторов)</t>
  </si>
  <si>
    <t>Проверка для учр.2-8
(строка 1 заполняется только Центрами)</t>
  </si>
  <si>
    <t>ё</t>
  </si>
  <si>
    <t>декабрь</t>
  </si>
  <si>
    <t>КОГАУСО "Котельничский комплексный центр социального обслуживания населения"</t>
  </si>
  <si>
    <t>42 4-25-29</t>
  </si>
  <si>
    <t>Кашина Галина Геннадьевна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</si>
</sst>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;[Red]0"/>
    <numFmt numFmtId="185" formatCode="#,##0;[Red]#,##0"/>
  </numFmts>
  <fonts count="70">
    <font>
      <sz val="10"/>
      <name val="Arial Cyr"/>
      <family val="0"/>
    </font>
    <font>
      <sz val="10"/>
      <name val="Times New Roman"/>
      <family val="1"/>
    </font>
    <font>
      <b/>
      <sz val="9"/>
      <name val="Arial Cyr"/>
      <family val="2"/>
    </font>
    <font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 Cyr"/>
      <family val="0"/>
    </font>
    <font>
      <i/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sz val="9"/>
      <color indexed="10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62"/>
      <name val="Arial Cyr"/>
      <family val="0"/>
    </font>
    <font>
      <b/>
      <u val="single"/>
      <sz val="10"/>
      <color indexed="62"/>
      <name val="Arial Cyr"/>
      <family val="0"/>
    </font>
    <font>
      <b/>
      <sz val="16"/>
      <color indexed="12"/>
      <name val="Arial Cyr"/>
      <family val="0"/>
    </font>
    <font>
      <b/>
      <sz val="9"/>
      <name val="Tahoma"/>
      <family val="0"/>
    </font>
    <font>
      <sz val="11"/>
      <color indexed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sz val="11"/>
      <color indexed="12"/>
      <name val="Arial Cyr"/>
      <family val="0"/>
    </font>
    <font>
      <sz val="10"/>
      <color indexed="10"/>
      <name val="Arial Cyr"/>
      <family val="0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yr"/>
      <family val="0"/>
    </font>
    <font>
      <sz val="10"/>
      <color indexed="17"/>
      <name val="Arial Cyr"/>
      <family val="0"/>
    </font>
    <font>
      <b/>
      <sz val="14"/>
      <color indexed="18"/>
      <name val="Arial Cyr"/>
      <family val="0"/>
    </font>
    <font>
      <sz val="9"/>
      <name val="Tahoma"/>
      <family val="0"/>
    </font>
    <font>
      <b/>
      <sz val="10"/>
      <color indexed="16"/>
      <name val="Tahoma"/>
      <family val="2"/>
    </font>
    <font>
      <b/>
      <sz val="11"/>
      <color indexed="16"/>
      <name val="Tahoma"/>
      <family val="2"/>
    </font>
    <font>
      <b/>
      <u val="single"/>
      <sz val="11"/>
      <color indexed="16"/>
      <name val="Tahoma"/>
      <family val="2"/>
    </font>
    <font>
      <b/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 wrapText="1"/>
      <protection/>
    </xf>
    <xf numFmtId="0" fontId="1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16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2" fillId="32" borderId="11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2" fillId="32" borderId="16" xfId="0" applyFont="1" applyFill="1" applyBorder="1" applyAlignment="1" applyProtection="1">
      <alignment vertical="center"/>
      <protection/>
    </xf>
    <xf numFmtId="0" fontId="2" fillId="32" borderId="17" xfId="0" applyFont="1" applyFill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0" fontId="2" fillId="32" borderId="15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5" fillId="34" borderId="22" xfId="0" applyFont="1" applyFill="1" applyBorder="1" applyAlignment="1" applyProtection="1">
      <alignment horizontal="center" vertical="center"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0" fillId="33" borderId="25" xfId="0" applyFont="1" applyFill="1" applyBorder="1" applyAlignment="1" applyProtection="1">
      <alignment horizontal="center" vertical="center"/>
      <protection/>
    </xf>
    <xf numFmtId="0" fontId="0" fillId="33" borderId="26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5" fillId="34" borderId="28" xfId="0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0" fontId="5" fillId="32" borderId="29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center" vertical="center"/>
      <protection/>
    </xf>
    <xf numFmtId="0" fontId="0" fillId="33" borderId="31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/>
      <protection/>
    </xf>
    <xf numFmtId="0" fontId="3" fillId="0" borderId="32" xfId="0" applyFont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vertical="center" wrapText="1"/>
      <protection/>
    </xf>
    <xf numFmtId="0" fontId="3" fillId="0" borderId="34" xfId="0" applyFont="1" applyBorder="1" applyAlignment="1" applyProtection="1">
      <alignment vertical="center" wrapText="1"/>
      <protection/>
    </xf>
    <xf numFmtId="0" fontId="2" fillId="32" borderId="24" xfId="0" applyFont="1" applyFill="1" applyBorder="1" applyAlignment="1" applyProtection="1">
      <alignment vertical="center" wrapText="1"/>
      <protection/>
    </xf>
    <xf numFmtId="0" fontId="2" fillId="32" borderId="10" xfId="0" applyFont="1" applyFill="1" applyBorder="1" applyAlignment="1" applyProtection="1">
      <alignment horizontal="right" vertical="center"/>
      <protection/>
    </xf>
    <xf numFmtId="0" fontId="2" fillId="32" borderId="20" xfId="0" applyFont="1" applyFill="1" applyBorder="1" applyAlignment="1" applyProtection="1">
      <alignment vertical="center" wrapText="1"/>
      <protection/>
    </xf>
    <xf numFmtId="0" fontId="2" fillId="32" borderId="36" xfId="0" applyFont="1" applyFill="1" applyBorder="1" applyAlignment="1" applyProtection="1">
      <alignment horizontal="right" vertical="center"/>
      <protection/>
    </xf>
    <xf numFmtId="0" fontId="2" fillId="32" borderId="37" xfId="0" applyFont="1" applyFill="1" applyBorder="1" applyAlignment="1" applyProtection="1">
      <alignment vertical="center" wrapText="1"/>
      <protection/>
    </xf>
    <xf numFmtId="0" fontId="5" fillId="34" borderId="38" xfId="0" applyFont="1" applyFill="1" applyBorder="1" applyAlignment="1" applyProtection="1">
      <alignment horizontal="center" vertical="center"/>
      <protection/>
    </xf>
    <xf numFmtId="0" fontId="2" fillId="32" borderId="25" xfId="0" applyFont="1" applyFill="1" applyBorder="1" applyAlignment="1" applyProtection="1">
      <alignment vertical="center"/>
      <protection/>
    </xf>
    <xf numFmtId="0" fontId="5" fillId="35" borderId="28" xfId="0" applyFont="1" applyFill="1" applyBorder="1" applyAlignment="1" applyProtection="1">
      <alignment horizontal="right" vertical="center" wrapText="1"/>
      <protection/>
    </xf>
    <xf numFmtId="0" fontId="5" fillId="35" borderId="39" xfId="0" applyFont="1" applyFill="1" applyBorder="1" applyAlignment="1" applyProtection="1">
      <alignment horizontal="right" vertical="center" wrapText="1"/>
      <protection/>
    </xf>
    <xf numFmtId="0" fontId="0" fillId="0" borderId="40" xfId="0" applyFont="1" applyFill="1" applyBorder="1" applyAlignment="1" applyProtection="1">
      <alignment/>
      <protection/>
    </xf>
    <xf numFmtId="0" fontId="5" fillId="0" borderId="40" xfId="0" applyFont="1" applyFill="1" applyBorder="1" applyAlignment="1" applyProtection="1">
      <alignment vertical="center" wrapText="1"/>
      <protection/>
    </xf>
    <xf numFmtId="0" fontId="5" fillId="0" borderId="41" xfId="0" applyFont="1" applyFill="1" applyBorder="1" applyAlignment="1" applyProtection="1">
      <alignment vertical="center" wrapText="1"/>
      <protection/>
    </xf>
    <xf numFmtId="0" fontId="2" fillId="32" borderId="42" xfId="0" applyFont="1" applyFill="1" applyBorder="1" applyAlignment="1" applyProtection="1">
      <alignment vertical="center" wrapText="1"/>
      <protection/>
    </xf>
    <xf numFmtId="0" fontId="2" fillId="32" borderId="43" xfId="0" applyFont="1" applyFill="1" applyBorder="1" applyAlignment="1" applyProtection="1">
      <alignment vertical="center" wrapText="1"/>
      <protection/>
    </xf>
    <xf numFmtId="0" fontId="5" fillId="34" borderId="42" xfId="0" applyFont="1" applyFill="1" applyBorder="1" applyAlignment="1" applyProtection="1">
      <alignment horizontal="center" vertical="center"/>
      <protection/>
    </xf>
    <xf numFmtId="0" fontId="0" fillId="33" borderId="44" xfId="0" applyFont="1" applyFill="1" applyBorder="1" applyAlignment="1" applyProtection="1">
      <alignment horizontal="center" vertical="center"/>
      <protection/>
    </xf>
    <xf numFmtId="0" fontId="0" fillId="33" borderId="37" xfId="0" applyFont="1" applyFill="1" applyBorder="1" applyAlignment="1" applyProtection="1">
      <alignment horizontal="center" vertical="center"/>
      <protection/>
    </xf>
    <xf numFmtId="0" fontId="2" fillId="32" borderId="25" xfId="0" applyFont="1" applyFill="1" applyBorder="1" applyAlignment="1" applyProtection="1">
      <alignment vertical="center" wrapText="1"/>
      <protection/>
    </xf>
    <xf numFmtId="17" fontId="4" fillId="0" borderId="10" xfId="0" applyNumberFormat="1" applyFont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vertical="center" wrapText="1"/>
      <protection/>
    </xf>
    <xf numFmtId="0" fontId="0" fillId="33" borderId="40" xfId="0" applyFont="1" applyFill="1" applyBorder="1" applyAlignment="1" applyProtection="1">
      <alignment horizontal="center" vertical="center"/>
      <protection/>
    </xf>
    <xf numFmtId="0" fontId="0" fillId="33" borderId="41" xfId="0" applyFont="1" applyFill="1" applyBorder="1" applyAlignment="1" applyProtection="1">
      <alignment horizontal="center" vertical="center"/>
      <protection/>
    </xf>
    <xf numFmtId="0" fontId="5" fillId="33" borderId="45" xfId="0" applyFont="1" applyFill="1" applyBorder="1" applyAlignment="1" applyProtection="1">
      <alignment horizontal="center" vertical="center"/>
      <protection/>
    </xf>
    <xf numFmtId="0" fontId="5" fillId="33" borderId="41" xfId="0" applyFont="1" applyFill="1" applyBorder="1" applyAlignment="1" applyProtection="1">
      <alignment horizontal="center" vertical="center"/>
      <protection/>
    </xf>
    <xf numFmtId="0" fontId="0" fillId="33" borderId="46" xfId="0" applyFont="1" applyFill="1" applyBorder="1" applyAlignment="1" applyProtection="1">
      <alignment horizontal="center" vertical="center"/>
      <protection/>
    </xf>
    <xf numFmtId="0" fontId="0" fillId="33" borderId="47" xfId="0" applyFont="1" applyFill="1" applyBorder="1" applyAlignment="1" applyProtection="1">
      <alignment horizontal="center" vertical="center"/>
      <protection/>
    </xf>
    <xf numFmtId="0" fontId="0" fillId="33" borderId="28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5" fillId="4" borderId="16" xfId="0" applyFont="1" applyFill="1" applyBorder="1" applyAlignment="1" applyProtection="1">
      <alignment horizontal="center" vertical="center"/>
      <protection/>
    </xf>
    <xf numFmtId="0" fontId="5" fillId="4" borderId="48" xfId="0" applyFont="1" applyFill="1" applyBorder="1" applyAlignment="1" applyProtection="1">
      <alignment horizontal="center" vertical="center"/>
      <protection/>
    </xf>
    <xf numFmtId="0" fontId="5" fillId="4" borderId="49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/>
      <protection/>
    </xf>
    <xf numFmtId="0" fontId="5" fillId="4" borderId="17" xfId="0" applyFont="1" applyFill="1" applyBorder="1" applyAlignment="1" applyProtection="1">
      <alignment horizontal="center" vertical="center"/>
      <protection/>
    </xf>
    <xf numFmtId="0" fontId="5" fillId="4" borderId="46" xfId="0" applyFont="1" applyFill="1" applyBorder="1" applyAlignment="1" applyProtection="1">
      <alignment horizontal="center" vertical="center"/>
      <protection/>
    </xf>
    <xf numFmtId="0" fontId="5" fillId="4" borderId="13" xfId="0" applyFont="1" applyFill="1" applyBorder="1" applyAlignment="1" applyProtection="1">
      <alignment horizontal="center" vertical="center"/>
      <protection/>
    </xf>
    <xf numFmtId="0" fontId="5" fillId="4" borderId="15" xfId="0" applyFont="1" applyFill="1" applyBorder="1" applyAlignment="1" applyProtection="1">
      <alignment horizontal="center" vertical="center"/>
      <protection/>
    </xf>
    <xf numFmtId="0" fontId="5" fillId="4" borderId="11" xfId="0" applyFont="1" applyFill="1" applyBorder="1" applyAlignment="1" applyProtection="1">
      <alignment horizontal="center" vertical="center"/>
      <protection/>
    </xf>
    <xf numFmtId="0" fontId="5" fillId="4" borderId="10" xfId="0" applyFont="1" applyFill="1" applyBorder="1" applyAlignment="1" applyProtection="1">
      <alignment horizontal="center" vertical="center"/>
      <protection/>
    </xf>
    <xf numFmtId="0" fontId="5" fillId="4" borderId="47" xfId="0" applyFont="1" applyFill="1" applyBorder="1" applyAlignment="1" applyProtection="1">
      <alignment horizontal="center" vertical="center"/>
      <protection/>
    </xf>
    <xf numFmtId="0" fontId="5" fillId="4" borderId="50" xfId="0" applyFont="1" applyFill="1" applyBorder="1" applyAlignment="1" applyProtection="1">
      <alignment horizontal="center" vertical="center"/>
      <protection/>
    </xf>
    <xf numFmtId="0" fontId="5" fillId="4" borderId="19" xfId="0" applyFont="1" applyFill="1" applyBorder="1" applyAlignment="1" applyProtection="1">
      <alignment horizontal="center" vertical="center"/>
      <protection/>
    </xf>
    <xf numFmtId="0" fontId="5" fillId="4" borderId="20" xfId="0" applyFont="1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0" fillId="33" borderId="51" xfId="0" applyFont="1" applyFill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9" fillId="4" borderId="53" xfId="0" applyFont="1" applyFill="1" applyBorder="1" applyAlignment="1" applyProtection="1">
      <alignment horizontal="center" vertical="center"/>
      <protection/>
    </xf>
    <xf numFmtId="0" fontId="5" fillId="4" borderId="54" xfId="0" applyFont="1" applyFill="1" applyBorder="1" applyAlignment="1" applyProtection="1">
      <alignment horizontal="center" vertical="center"/>
      <protection/>
    </xf>
    <xf numFmtId="0" fontId="5" fillId="4" borderId="44" xfId="0" applyFont="1" applyFill="1" applyBorder="1" applyAlignment="1" applyProtection="1">
      <alignment horizontal="center" vertical="center"/>
      <protection/>
    </xf>
    <xf numFmtId="0" fontId="5" fillId="4" borderId="37" xfId="0" applyFont="1" applyFill="1" applyBorder="1" applyAlignment="1" applyProtection="1">
      <alignment horizontal="center" vertical="center"/>
      <protection/>
    </xf>
    <xf numFmtId="0" fontId="5" fillId="4" borderId="36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4" borderId="55" xfId="0" applyFont="1" applyFill="1" applyBorder="1" applyAlignment="1" applyProtection="1">
      <alignment horizontal="center" vertical="center"/>
      <protection/>
    </xf>
    <xf numFmtId="0" fontId="5" fillId="4" borderId="14" xfId="0" applyFont="1" applyFill="1" applyBorder="1" applyAlignment="1" applyProtection="1">
      <alignment horizontal="center" vertical="center"/>
      <protection/>
    </xf>
    <xf numFmtId="0" fontId="5" fillId="4" borderId="27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center" vertical="center"/>
      <protection/>
    </xf>
    <xf numFmtId="0" fontId="5" fillId="33" borderId="4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0" fontId="0" fillId="4" borderId="15" xfId="0" applyFont="1" applyFill="1" applyBorder="1" applyAlignment="1" applyProtection="1">
      <alignment horizontal="center" vertical="center"/>
      <protection/>
    </xf>
    <xf numFmtId="0" fontId="9" fillId="4" borderId="5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4" borderId="36" xfId="0" applyFont="1" applyFill="1" applyBorder="1" applyAlignment="1" applyProtection="1">
      <alignment horizontal="center" vertical="center"/>
      <protection/>
    </xf>
    <xf numFmtId="0" fontId="0" fillId="4" borderId="44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60" xfId="0" applyFont="1" applyFill="1" applyBorder="1" applyAlignment="1" applyProtection="1">
      <alignment horizontal="center" vertical="center"/>
      <protection locked="0"/>
    </xf>
    <xf numFmtId="0" fontId="0" fillId="35" borderId="46" xfId="0" applyFont="1" applyFill="1" applyBorder="1" applyAlignment="1" applyProtection="1">
      <alignment horizontal="center" vertical="center"/>
      <protection locked="0"/>
    </xf>
    <xf numFmtId="0" fontId="0" fillId="35" borderId="13" xfId="0" applyFont="1" applyFill="1" applyBorder="1" applyAlignment="1" applyProtection="1">
      <alignment horizontal="center" vertical="center"/>
      <protection locked="0"/>
    </xf>
    <xf numFmtId="0" fontId="0" fillId="35" borderId="15" xfId="0" applyFont="1" applyFill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35" borderId="4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35" borderId="61" xfId="0" applyFont="1" applyFill="1" applyBorder="1" applyAlignment="1" applyProtection="1">
      <alignment horizontal="center" vertical="center"/>
      <protection locked="0"/>
    </xf>
    <xf numFmtId="0" fontId="0" fillId="35" borderId="43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35" borderId="62" xfId="0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0" fontId="0" fillId="32" borderId="16" xfId="0" applyFont="1" applyFill="1" applyBorder="1" applyAlignment="1" applyProtection="1">
      <alignment horizontal="center" vertical="center"/>
      <protection locked="0"/>
    </xf>
    <xf numFmtId="0" fontId="0" fillId="32" borderId="18" xfId="0" applyFont="1" applyFill="1" applyBorder="1" applyAlignment="1" applyProtection="1">
      <alignment horizontal="center" vertical="center"/>
      <protection locked="0"/>
    </xf>
    <xf numFmtId="0" fontId="0" fillId="32" borderId="17" xfId="0" applyFont="1" applyFill="1" applyBorder="1" applyAlignment="1" applyProtection="1">
      <alignment horizontal="center" vertical="center"/>
      <protection locked="0"/>
    </xf>
    <xf numFmtId="0" fontId="0" fillId="32" borderId="29" xfId="0" applyFont="1" applyFill="1" applyBorder="1" applyAlignment="1" applyProtection="1">
      <alignment horizontal="center" vertical="center"/>
      <protection locked="0"/>
    </xf>
    <xf numFmtId="0" fontId="0" fillId="32" borderId="27" xfId="0" applyFont="1" applyFill="1" applyBorder="1" applyAlignment="1" applyProtection="1">
      <alignment horizontal="center" vertical="center"/>
      <protection locked="0"/>
    </xf>
    <xf numFmtId="0" fontId="0" fillId="32" borderId="48" xfId="0" applyFont="1" applyFill="1" applyBorder="1" applyAlignment="1" applyProtection="1">
      <alignment horizontal="center" vertical="center"/>
      <protection locked="0"/>
    </xf>
    <xf numFmtId="0" fontId="0" fillId="34" borderId="49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4" borderId="63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33" xfId="0" applyFont="1" applyFill="1" applyBorder="1" applyAlignment="1" applyProtection="1">
      <alignment vertical="center" wrapText="1"/>
      <protection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ont="1" applyFill="1" applyBorder="1" applyAlignment="1" applyProtection="1">
      <alignment horizontal="center" vertical="center"/>
      <protection locked="0"/>
    </xf>
    <xf numFmtId="0" fontId="14" fillId="36" borderId="0" xfId="0" applyFont="1" applyFill="1" applyAlignment="1" applyProtection="1">
      <alignment horizontal="center"/>
      <protection/>
    </xf>
    <xf numFmtId="0" fontId="0" fillId="33" borderId="40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center" vertical="center"/>
      <protection/>
    </xf>
    <xf numFmtId="0" fontId="0" fillId="33" borderId="46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4" borderId="45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wrapText="1"/>
      <protection/>
    </xf>
    <xf numFmtId="0" fontId="3" fillId="0" borderId="33" xfId="0" applyFont="1" applyBorder="1" applyAlignment="1" applyProtection="1">
      <alignment wrapText="1"/>
      <protection/>
    </xf>
    <xf numFmtId="0" fontId="3" fillId="0" borderId="34" xfId="0" applyFont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4" fillId="36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3" fontId="0" fillId="0" borderId="53" xfId="0" applyNumberFormat="1" applyBorder="1" applyAlignment="1" applyProtection="1">
      <alignment/>
      <protection/>
    </xf>
    <xf numFmtId="0" fontId="9" fillId="4" borderId="0" xfId="0" applyFont="1" applyFill="1" applyAlignment="1" applyProtection="1">
      <alignment/>
      <protection/>
    </xf>
    <xf numFmtId="0" fontId="24" fillId="33" borderId="0" xfId="0" applyFont="1" applyFill="1" applyBorder="1" applyAlignment="1" applyProtection="1">
      <alignment horizontal="center" vertical="center"/>
      <protection/>
    </xf>
    <xf numFmtId="0" fontId="14" fillId="36" borderId="0" xfId="0" applyFont="1" applyFill="1" applyBorder="1" applyAlignment="1" applyProtection="1">
      <alignment horizontal="center" vertical="center"/>
      <protection/>
    </xf>
    <xf numFmtId="49" fontId="2" fillId="4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/>
      <protection/>
    </xf>
    <xf numFmtId="0" fontId="2" fillId="37" borderId="22" xfId="0" applyFont="1" applyFill="1" applyBorder="1" applyAlignment="1" applyProtection="1">
      <alignment horizontal="right" vertical="center"/>
      <protection/>
    </xf>
    <xf numFmtId="0" fontId="0" fillId="33" borderId="26" xfId="0" applyFont="1" applyFill="1" applyBorder="1" applyAlignment="1" applyProtection="1">
      <alignment horizontal="center" vertical="center"/>
      <protection locked="0"/>
    </xf>
    <xf numFmtId="0" fontId="0" fillId="33" borderId="51" xfId="0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37" borderId="25" xfId="0" applyFont="1" applyFill="1" applyBorder="1" applyAlignment="1" applyProtection="1">
      <alignment horizontal="center" vertical="center"/>
      <protection locked="0"/>
    </xf>
    <xf numFmtId="0" fontId="5" fillId="37" borderId="22" xfId="0" applyFont="1" applyFill="1" applyBorder="1" applyAlignment="1" applyProtection="1">
      <alignment horizontal="center" vertical="center"/>
      <protection/>
    </xf>
    <xf numFmtId="0" fontId="0" fillId="37" borderId="26" xfId="0" applyFont="1" applyFill="1" applyBorder="1" applyAlignment="1" applyProtection="1">
      <alignment horizontal="center" vertical="center"/>
      <protection locked="0"/>
    </xf>
    <xf numFmtId="0" fontId="0" fillId="33" borderId="61" xfId="0" applyFont="1" applyFill="1" applyBorder="1" applyAlignment="1" applyProtection="1">
      <alignment horizontal="center" vertical="center"/>
      <protection locked="0"/>
    </xf>
    <xf numFmtId="0" fontId="34" fillId="37" borderId="24" xfId="0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36" borderId="22" xfId="0" applyFill="1" applyBorder="1" applyAlignment="1" applyProtection="1">
      <alignment horizontal="center" vertical="center" wrapText="1"/>
      <protection locked="0"/>
    </xf>
    <xf numFmtId="0" fontId="0" fillId="36" borderId="52" xfId="0" applyFill="1" applyBorder="1" applyAlignment="1" applyProtection="1">
      <alignment horizontal="center" vertical="center" wrapText="1"/>
      <protection locked="0"/>
    </xf>
    <xf numFmtId="0" fontId="0" fillId="36" borderId="57" xfId="0" applyFill="1" applyBorder="1" applyAlignment="1" applyProtection="1">
      <alignment horizontal="center" vertical="center" wrapText="1"/>
      <protection locked="0"/>
    </xf>
    <xf numFmtId="0" fontId="18" fillId="4" borderId="67" xfId="0" applyFont="1" applyFill="1" applyBorder="1" applyAlignment="1" applyProtection="1">
      <alignment horizontal="center" vertical="center" wrapText="1"/>
      <protection/>
    </xf>
    <xf numFmtId="0" fontId="18" fillId="4" borderId="68" xfId="0" applyFont="1" applyFill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/>
      <protection/>
    </xf>
    <xf numFmtId="0" fontId="29" fillId="32" borderId="0" xfId="0" applyFont="1" applyFill="1" applyAlignment="1" applyProtection="1">
      <alignment horizontal="center" vertical="center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wrapText="1"/>
      <protection/>
    </xf>
    <xf numFmtId="0" fontId="0" fillId="0" borderId="64" xfId="0" applyBorder="1" applyAlignment="1" applyProtection="1">
      <alignment horizontal="center" wrapText="1"/>
      <protection/>
    </xf>
    <xf numFmtId="0" fontId="0" fillId="0" borderId="65" xfId="0" applyBorder="1" applyAlignment="1" applyProtection="1">
      <alignment horizontal="center" wrapText="1"/>
      <protection/>
    </xf>
    <xf numFmtId="0" fontId="3" fillId="0" borderId="7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71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/>
      <protection locked="0"/>
    </xf>
    <xf numFmtId="0" fontId="9" fillId="4" borderId="28" xfId="0" applyFont="1" applyFill="1" applyBorder="1" applyAlignment="1" applyProtection="1">
      <alignment horizontal="center" vertical="center"/>
      <protection/>
    </xf>
    <xf numFmtId="0" fontId="9" fillId="4" borderId="56" xfId="0" applyFont="1" applyFill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22" fillId="0" borderId="25" xfId="0" applyFont="1" applyBorder="1" applyAlignment="1" applyProtection="1">
      <alignment horizontal="center" vertical="center" wrapText="1"/>
      <protection/>
    </xf>
    <xf numFmtId="0" fontId="22" fillId="0" borderId="26" xfId="0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0" fontId="9" fillId="0" borderId="72" xfId="0" applyFont="1" applyBorder="1" applyAlignment="1" applyProtection="1">
      <alignment horizontal="center" vertical="center" wrapText="1"/>
      <protection/>
    </xf>
    <xf numFmtId="0" fontId="9" fillId="0" borderId="73" xfId="0" applyFont="1" applyBorder="1" applyAlignment="1" applyProtection="1">
      <alignment horizontal="center" vertical="center" wrapText="1"/>
      <protection/>
    </xf>
    <xf numFmtId="0" fontId="9" fillId="0" borderId="74" xfId="0" applyFont="1" applyBorder="1" applyAlignment="1" applyProtection="1">
      <alignment horizontal="center" vertical="center" wrapText="1"/>
      <protection/>
    </xf>
    <xf numFmtId="0" fontId="20" fillId="0" borderId="72" xfId="0" applyFont="1" applyFill="1" applyBorder="1" applyAlignment="1" applyProtection="1">
      <alignment horizontal="center" vertical="center" wrapText="1"/>
      <protection/>
    </xf>
    <xf numFmtId="0" fontId="21" fillId="0" borderId="73" xfId="0" applyFont="1" applyFill="1" applyBorder="1" applyAlignment="1" applyProtection="1">
      <alignment horizontal="center" vertical="center" wrapText="1"/>
      <protection/>
    </xf>
    <xf numFmtId="0" fontId="21" fillId="0" borderId="74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3" fillId="0" borderId="71" xfId="0" applyFont="1" applyFill="1" applyBorder="1" applyAlignment="1" applyProtection="1">
      <alignment horizontal="center" vertical="center" wrapText="1"/>
      <protection/>
    </xf>
    <xf numFmtId="0" fontId="3" fillId="0" borderId="59" xfId="0" applyFont="1" applyFill="1" applyBorder="1" applyAlignment="1" applyProtection="1">
      <alignment horizontal="center" vertical="center" wrapText="1"/>
      <protection/>
    </xf>
    <xf numFmtId="0" fontId="3" fillId="0" borderId="64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56" xfId="0" applyFont="1" applyBorder="1" applyAlignment="1" applyProtection="1">
      <alignment horizontal="center" vertical="center" wrapText="1"/>
      <protection/>
    </xf>
    <xf numFmtId="0" fontId="0" fillId="0" borderId="75" xfId="0" applyFont="1" applyBorder="1" applyAlignment="1" applyProtection="1">
      <alignment horizontal="center" vertical="center" wrapText="1"/>
      <protection/>
    </xf>
    <xf numFmtId="0" fontId="0" fillId="0" borderId="71" xfId="0" applyFont="1" applyBorder="1" applyAlignment="1" applyProtection="1">
      <alignment horizontal="center" vertical="center" wrapText="1"/>
      <protection/>
    </xf>
    <xf numFmtId="0" fontId="0" fillId="0" borderId="64" xfId="0" applyFont="1" applyBorder="1" applyAlignment="1" applyProtection="1">
      <alignment horizontal="center" vertical="center" wrapText="1"/>
      <protection/>
    </xf>
    <xf numFmtId="0" fontId="0" fillId="0" borderId="70" xfId="0" applyFont="1" applyBorder="1" applyAlignment="1" applyProtection="1">
      <alignment horizontal="center" vertical="center" wrapText="1"/>
      <protection/>
    </xf>
    <xf numFmtId="2" fontId="21" fillId="0" borderId="72" xfId="0" applyNumberFormat="1" applyFont="1" applyFill="1" applyBorder="1" applyAlignment="1" applyProtection="1">
      <alignment horizontal="center" vertical="center" wrapText="1"/>
      <protection/>
    </xf>
    <xf numFmtId="2" fontId="21" fillId="0" borderId="73" xfId="0" applyNumberFormat="1" applyFont="1" applyFill="1" applyBorder="1" applyAlignment="1" applyProtection="1">
      <alignment horizontal="center" vertical="center" wrapText="1"/>
      <protection/>
    </xf>
    <xf numFmtId="2" fontId="21" fillId="0" borderId="74" xfId="0" applyNumberFormat="1" applyFont="1" applyFill="1" applyBorder="1" applyAlignment="1" applyProtection="1">
      <alignment horizontal="center" vertical="center" wrapText="1"/>
      <protection/>
    </xf>
    <xf numFmtId="0" fontId="6" fillId="0" borderId="71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59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76" xfId="0" applyFont="1" applyBorder="1" applyAlignment="1" applyProtection="1">
      <alignment horizont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2" fillId="4" borderId="67" xfId="0" applyFont="1" applyFill="1" applyBorder="1" applyAlignment="1" applyProtection="1">
      <alignment horizontal="right" vertical="center"/>
      <protection/>
    </xf>
    <xf numFmtId="0" fontId="2" fillId="4" borderId="68" xfId="0" applyFont="1" applyFill="1" applyBorder="1" applyAlignment="1" applyProtection="1">
      <alignment horizontal="right" vertical="center"/>
      <protection/>
    </xf>
    <xf numFmtId="0" fontId="8" fillId="4" borderId="70" xfId="0" applyFont="1" applyFill="1" applyBorder="1" applyAlignment="1" applyProtection="1">
      <alignment horizontal="center" vertical="center" wrapText="1"/>
      <protection/>
    </xf>
    <xf numFmtId="0" fontId="13" fillId="4" borderId="77" xfId="0" applyFont="1" applyFill="1" applyBorder="1" applyAlignment="1" applyProtection="1">
      <alignment horizontal="center" vertical="center" wrapText="1"/>
      <protection/>
    </xf>
    <xf numFmtId="0" fontId="13" fillId="4" borderId="31" xfId="0" applyFont="1" applyFill="1" applyBorder="1" applyAlignment="1" applyProtection="1">
      <alignment horizontal="center" vertical="center" wrapText="1"/>
      <protection/>
    </xf>
    <xf numFmtId="0" fontId="9" fillId="4" borderId="29" xfId="0" applyFont="1" applyFill="1" applyBorder="1" applyAlignment="1" applyProtection="1">
      <alignment horizontal="center" vertical="center"/>
      <protection/>
    </xf>
    <xf numFmtId="0" fontId="9" fillId="4" borderId="63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9" fillId="4" borderId="46" xfId="0" applyFont="1" applyFill="1" applyBorder="1" applyAlignment="1" applyProtection="1">
      <alignment horizontal="center" vertical="center" wrapText="1"/>
      <protection/>
    </xf>
    <xf numFmtId="0" fontId="9" fillId="4" borderId="13" xfId="0" applyFont="1" applyFill="1" applyBorder="1" applyAlignment="1" applyProtection="1">
      <alignment horizontal="center" vertical="center" wrapText="1"/>
      <protection/>
    </xf>
    <xf numFmtId="0" fontId="9" fillId="4" borderId="14" xfId="0" applyFont="1" applyFill="1" applyBorder="1" applyAlignment="1" applyProtection="1">
      <alignment horizontal="center" vertical="center" wrapText="1"/>
      <protection/>
    </xf>
    <xf numFmtId="0" fontId="21" fillId="0" borderId="71" xfId="0" applyFont="1" applyBorder="1" applyAlignment="1" applyProtection="1">
      <alignment horizontal="center" vertical="center" wrapText="1"/>
      <protection/>
    </xf>
    <xf numFmtId="0" fontId="21" fillId="0" borderId="64" xfId="0" applyFont="1" applyBorder="1" applyAlignment="1" applyProtection="1">
      <alignment horizontal="center" vertical="center" wrapText="1"/>
      <protection/>
    </xf>
    <xf numFmtId="0" fontId="21" fillId="0" borderId="70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BB134"/>
  <sheetViews>
    <sheetView tabSelected="1" zoomScale="75" zoomScaleNormal="75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D15" sqref="D15"/>
    </sheetView>
  </sheetViews>
  <sheetFormatPr defaultColWidth="9.00390625" defaultRowHeight="12.75"/>
  <cols>
    <col min="1" max="1" width="2.00390625" style="1" customWidth="1"/>
    <col min="2" max="2" width="5.625" style="1" customWidth="1"/>
    <col min="3" max="3" width="43.875" style="1" customWidth="1"/>
    <col min="4" max="4" width="13.125" style="1" customWidth="1"/>
    <col min="5" max="5" width="9.875" style="1" customWidth="1"/>
    <col min="6" max="6" width="10.00390625" style="1" customWidth="1"/>
    <col min="7" max="7" width="11.125" style="1" customWidth="1"/>
    <col min="8" max="8" width="8.875" style="1" customWidth="1"/>
    <col min="9" max="9" width="9.25390625" style="1" customWidth="1"/>
    <col min="10" max="10" width="9.75390625" style="1" customWidth="1"/>
    <col min="11" max="11" width="10.625" style="1" customWidth="1"/>
    <col min="12" max="12" width="9.25390625" style="1" customWidth="1"/>
    <col min="13" max="15" width="9.75390625" style="1" customWidth="1"/>
    <col min="16" max="16" width="9.875" style="1" customWidth="1"/>
    <col min="17" max="17" width="9.125" style="1" customWidth="1"/>
    <col min="18" max="18" width="9.75390625" style="1" customWidth="1"/>
    <col min="19" max="19" width="10.125" style="1" customWidth="1"/>
    <col min="20" max="20" width="9.75390625" style="1" customWidth="1"/>
    <col min="21" max="21" width="9.875" style="1" customWidth="1"/>
    <col min="22" max="23" width="9.125" style="1" customWidth="1"/>
    <col min="24" max="24" width="4.25390625" style="1" hidden="1" customWidth="1"/>
    <col min="25" max="25" width="10.125" style="1" customWidth="1"/>
    <col min="26" max="29" width="7.25390625" style="1" customWidth="1"/>
    <col min="30" max="30" width="9.25390625" style="1" customWidth="1"/>
    <col min="31" max="31" width="15.25390625" style="1" customWidth="1"/>
    <col min="32" max="32" width="11.125" style="1" customWidth="1"/>
    <col min="33" max="33" width="10.875" style="1" customWidth="1"/>
    <col min="34" max="34" width="10.625" style="1" customWidth="1"/>
    <col min="35" max="35" width="12.00390625" style="1" customWidth="1"/>
    <col min="36" max="36" width="9.125" style="1" customWidth="1"/>
    <col min="37" max="37" width="9.25390625" style="1" customWidth="1"/>
    <col min="38" max="38" width="15.00390625" style="1" customWidth="1"/>
    <col min="39" max="39" width="11.00390625" style="1" customWidth="1"/>
    <col min="40" max="40" width="10.00390625" style="1" customWidth="1"/>
    <col min="41" max="41" width="11.25390625" style="1" customWidth="1"/>
    <col min="42" max="16384" width="9.125" style="1" customWidth="1"/>
  </cols>
  <sheetData>
    <row r="1" ht="2.25" customHeight="1"/>
    <row r="2" spans="3:41" ht="30" customHeight="1">
      <c r="C2" s="227"/>
      <c r="D2" s="245" t="s">
        <v>47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ht="16.5" customHeight="1" thickBot="1"/>
    <row r="4" spans="4:15" ht="16.5" customHeight="1" thickBot="1">
      <c r="D4" s="17"/>
      <c r="E4" s="246" t="s">
        <v>87</v>
      </c>
      <c r="F4" s="247"/>
      <c r="G4" s="248" t="s">
        <v>112</v>
      </c>
      <c r="H4" s="249"/>
      <c r="I4" s="248" t="s">
        <v>106</v>
      </c>
      <c r="J4" s="249"/>
      <c r="K4" s="17"/>
      <c r="L4" s="17"/>
      <c r="M4" s="17"/>
      <c r="N4" s="17"/>
      <c r="O4" s="17"/>
    </row>
    <row r="5" spans="4:18" ht="16.5" customHeight="1" thickBot="1"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R5" s="17"/>
    </row>
    <row r="6" spans="3:19" ht="33" customHeight="1" thickBot="1">
      <c r="C6" s="17"/>
      <c r="D6" s="239" t="s">
        <v>113</v>
      </c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S6" s="17"/>
    </row>
    <row r="7" ht="16.5" customHeight="1" hidden="1"/>
    <row r="8" ht="16.5" customHeight="1" hidden="1"/>
    <row r="9" ht="16.5" customHeight="1" hidden="1"/>
    <row r="10" ht="16.5" customHeight="1" hidden="1"/>
    <row r="11" ht="16.5" customHeight="1" hidden="1"/>
    <row r="12" ht="16.5" customHeight="1" hidden="1"/>
    <row r="13" spans="2:41" ht="12.75" hidden="1">
      <c r="B13" s="2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3:41" ht="12.75"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3:41" ht="14.25">
      <c r="C15" s="17"/>
      <c r="D15" s="223" t="s">
        <v>83</v>
      </c>
      <c r="E15" s="226"/>
      <c r="F15" s="226"/>
      <c r="G15" s="226"/>
      <c r="H15" s="226"/>
      <c r="I15" s="226"/>
      <c r="J15" s="226"/>
      <c r="K15" s="226"/>
      <c r="L15" s="205"/>
      <c r="M15" s="6"/>
      <c r="N15" s="6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2:41" ht="13.5" thickBo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2:43" ht="33" customHeight="1" thickBot="1">
      <c r="B17" s="302"/>
      <c r="C17" s="310" t="s">
        <v>105</v>
      </c>
      <c r="D17" s="270" t="s">
        <v>71</v>
      </c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2"/>
      <c r="AL17" s="290" t="s">
        <v>101</v>
      </c>
      <c r="AM17" s="293" t="s">
        <v>100</v>
      </c>
      <c r="AN17" s="294"/>
      <c r="AO17" s="295"/>
      <c r="AP17" s="24"/>
      <c r="AQ17" s="24"/>
    </row>
    <row r="18" spans="2:43" ht="83.25" customHeight="1" thickBot="1">
      <c r="B18" s="303"/>
      <c r="C18" s="311"/>
      <c r="D18" s="305" t="s">
        <v>15</v>
      </c>
      <c r="E18" s="320" t="s">
        <v>91</v>
      </c>
      <c r="F18" s="321"/>
      <c r="G18" s="321"/>
      <c r="H18" s="321"/>
      <c r="I18" s="322"/>
      <c r="J18" s="273" t="s">
        <v>89</v>
      </c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5"/>
      <c r="Z18" s="250" t="s">
        <v>81</v>
      </c>
      <c r="AA18" s="251"/>
      <c r="AB18" s="251"/>
      <c r="AC18" s="251"/>
      <c r="AD18" s="252"/>
      <c r="AE18" s="296" t="s">
        <v>90</v>
      </c>
      <c r="AF18" s="297"/>
      <c r="AG18" s="297"/>
      <c r="AH18" s="297"/>
      <c r="AI18" s="297"/>
      <c r="AJ18" s="297"/>
      <c r="AK18" s="298"/>
      <c r="AL18" s="291"/>
      <c r="AM18" s="299" t="s">
        <v>102</v>
      </c>
      <c r="AN18" s="284" t="s">
        <v>40</v>
      </c>
      <c r="AO18" s="285"/>
      <c r="AP18" s="25"/>
      <c r="AQ18" s="25"/>
    </row>
    <row r="19" spans="2:41" ht="25.5" customHeight="1" thickBot="1">
      <c r="B19" s="303"/>
      <c r="C19" s="311"/>
      <c r="D19" s="306"/>
      <c r="E19" s="315" t="s">
        <v>16</v>
      </c>
      <c r="F19" s="265" t="s">
        <v>17</v>
      </c>
      <c r="G19" s="276" t="s">
        <v>44</v>
      </c>
      <c r="H19" s="276" t="s">
        <v>45</v>
      </c>
      <c r="I19" s="278" t="s">
        <v>88</v>
      </c>
      <c r="J19" s="262" t="s">
        <v>98</v>
      </c>
      <c r="K19" s="263"/>
      <c r="L19" s="263"/>
      <c r="M19" s="263"/>
      <c r="N19" s="263"/>
      <c r="O19" s="263"/>
      <c r="P19" s="263"/>
      <c r="Q19" s="264"/>
      <c r="R19" s="267" t="s">
        <v>99</v>
      </c>
      <c r="S19" s="268"/>
      <c r="T19" s="268"/>
      <c r="U19" s="268"/>
      <c r="V19" s="268"/>
      <c r="W19" s="268"/>
      <c r="X19" s="268"/>
      <c r="Y19" s="269"/>
      <c r="Z19" s="255" t="s">
        <v>66</v>
      </c>
      <c r="AA19" s="257" t="s">
        <v>67</v>
      </c>
      <c r="AB19" s="257" t="s">
        <v>68</v>
      </c>
      <c r="AC19" s="257" t="s">
        <v>69</v>
      </c>
      <c r="AD19" s="253" t="s">
        <v>70</v>
      </c>
      <c r="AE19" s="280" t="s">
        <v>60</v>
      </c>
      <c r="AF19" s="282" t="s">
        <v>61</v>
      </c>
      <c r="AG19" s="282" t="s">
        <v>62</v>
      </c>
      <c r="AH19" s="282" t="s">
        <v>63</v>
      </c>
      <c r="AI19" s="282" t="s">
        <v>73</v>
      </c>
      <c r="AJ19" s="282" t="s">
        <v>65</v>
      </c>
      <c r="AK19" s="253" t="s">
        <v>64</v>
      </c>
      <c r="AL19" s="291"/>
      <c r="AM19" s="300"/>
      <c r="AN19" s="288" t="s">
        <v>48</v>
      </c>
      <c r="AO19" s="286" t="s">
        <v>46</v>
      </c>
    </row>
    <row r="20" spans="2:49" ht="131.25" customHeight="1" thickBot="1">
      <c r="B20" s="304"/>
      <c r="C20" s="312"/>
      <c r="D20" s="307"/>
      <c r="E20" s="316"/>
      <c r="F20" s="266"/>
      <c r="G20" s="277"/>
      <c r="H20" s="277"/>
      <c r="I20" s="279"/>
      <c r="J20" s="70" t="s">
        <v>59</v>
      </c>
      <c r="K20" s="65" t="s">
        <v>53</v>
      </c>
      <c r="L20" s="65" t="s">
        <v>55</v>
      </c>
      <c r="M20" s="65" t="s">
        <v>58</v>
      </c>
      <c r="N20" s="65" t="s">
        <v>54</v>
      </c>
      <c r="O20" s="65" t="s">
        <v>57</v>
      </c>
      <c r="P20" s="65" t="s">
        <v>56</v>
      </c>
      <c r="Q20" s="71" t="s">
        <v>82</v>
      </c>
      <c r="R20" s="64" t="s">
        <v>59</v>
      </c>
      <c r="S20" s="65" t="s">
        <v>55</v>
      </c>
      <c r="T20" s="65" t="s">
        <v>54</v>
      </c>
      <c r="U20" s="65" t="s">
        <v>72</v>
      </c>
      <c r="V20" s="203" t="s">
        <v>74</v>
      </c>
      <c r="W20" s="66" t="s">
        <v>75</v>
      </c>
      <c r="X20" s="144" t="s">
        <v>74</v>
      </c>
      <c r="Y20" s="66" t="s">
        <v>76</v>
      </c>
      <c r="Z20" s="256"/>
      <c r="AA20" s="258"/>
      <c r="AB20" s="258"/>
      <c r="AC20" s="258"/>
      <c r="AD20" s="254"/>
      <c r="AE20" s="281"/>
      <c r="AF20" s="283"/>
      <c r="AG20" s="283"/>
      <c r="AH20" s="283"/>
      <c r="AI20" s="283"/>
      <c r="AJ20" s="283"/>
      <c r="AK20" s="254"/>
      <c r="AL20" s="292"/>
      <c r="AM20" s="301"/>
      <c r="AN20" s="289"/>
      <c r="AO20" s="287"/>
      <c r="AP20" s="214" t="s">
        <v>59</v>
      </c>
      <c r="AQ20" s="215" t="s">
        <v>53</v>
      </c>
      <c r="AR20" s="215" t="s">
        <v>55</v>
      </c>
      <c r="AS20" s="215" t="s">
        <v>58</v>
      </c>
      <c r="AT20" s="215" t="s">
        <v>54</v>
      </c>
      <c r="AU20" s="215" t="s">
        <v>57</v>
      </c>
      <c r="AV20" s="215" t="s">
        <v>56</v>
      </c>
      <c r="AW20" s="216" t="s">
        <v>82</v>
      </c>
    </row>
    <row r="21" spans="2:49" ht="13.5" thickBot="1">
      <c r="B21" s="67" t="s">
        <v>41</v>
      </c>
      <c r="C21" s="68" t="s">
        <v>42</v>
      </c>
      <c r="D21" s="69">
        <v>1</v>
      </c>
      <c r="E21" s="67">
        <v>2</v>
      </c>
      <c r="F21" s="69">
        <v>3</v>
      </c>
      <c r="G21" s="67">
        <v>4</v>
      </c>
      <c r="H21" s="69">
        <v>5</v>
      </c>
      <c r="I21" s="67">
        <v>6</v>
      </c>
      <c r="J21" s="69">
        <v>7</v>
      </c>
      <c r="K21" s="67">
        <v>8</v>
      </c>
      <c r="L21" s="69">
        <v>9</v>
      </c>
      <c r="M21" s="67">
        <v>10</v>
      </c>
      <c r="N21" s="69">
        <v>11</v>
      </c>
      <c r="O21" s="67">
        <v>12</v>
      </c>
      <c r="P21" s="69">
        <v>13</v>
      </c>
      <c r="Q21" s="67">
        <v>14</v>
      </c>
      <c r="R21" s="69">
        <v>15</v>
      </c>
      <c r="S21" s="67">
        <v>16</v>
      </c>
      <c r="T21" s="69">
        <v>17</v>
      </c>
      <c r="U21" s="67">
        <v>18</v>
      </c>
      <c r="V21" s="69">
        <v>19</v>
      </c>
      <c r="W21" s="67">
        <v>20</v>
      </c>
      <c r="X21" s="69">
        <v>21</v>
      </c>
      <c r="Y21" s="67">
        <v>21</v>
      </c>
      <c r="Z21" s="69">
        <v>22</v>
      </c>
      <c r="AA21" s="67">
        <v>23</v>
      </c>
      <c r="AB21" s="69">
        <v>24</v>
      </c>
      <c r="AC21" s="67">
        <v>25</v>
      </c>
      <c r="AD21" s="69">
        <v>26</v>
      </c>
      <c r="AE21" s="67">
        <v>27</v>
      </c>
      <c r="AF21" s="69">
        <v>28</v>
      </c>
      <c r="AG21" s="67">
        <v>29</v>
      </c>
      <c r="AH21" s="69">
        <v>30</v>
      </c>
      <c r="AI21" s="67">
        <v>31</v>
      </c>
      <c r="AJ21" s="69">
        <v>32</v>
      </c>
      <c r="AK21" s="67">
        <v>33</v>
      </c>
      <c r="AL21" s="69">
        <v>34</v>
      </c>
      <c r="AM21" s="69">
        <v>35</v>
      </c>
      <c r="AN21" s="114">
        <v>36</v>
      </c>
      <c r="AO21" s="116">
        <v>37</v>
      </c>
      <c r="AP21" s="217">
        <v>7</v>
      </c>
      <c r="AQ21" s="217">
        <v>8</v>
      </c>
      <c r="AR21" s="217">
        <v>9</v>
      </c>
      <c r="AS21" s="217">
        <v>10</v>
      </c>
      <c r="AT21" s="217">
        <v>11</v>
      </c>
      <c r="AU21" s="217">
        <v>12</v>
      </c>
      <c r="AV21" s="217">
        <v>13</v>
      </c>
      <c r="AW21" s="217">
        <v>14</v>
      </c>
    </row>
    <row r="22" spans="2:49" ht="26.25" customHeight="1">
      <c r="B22" s="31">
        <v>1</v>
      </c>
      <c r="C22" s="32" t="s">
        <v>12</v>
      </c>
      <c r="D22" s="60">
        <f aca="true" t="shared" si="0" ref="D22:D50">E22+G22+H22+I22</f>
        <v>7564</v>
      </c>
      <c r="E22" s="191">
        <v>2773</v>
      </c>
      <c r="F22" s="192">
        <v>925</v>
      </c>
      <c r="G22" s="192">
        <v>141</v>
      </c>
      <c r="H22" s="192">
        <v>943</v>
      </c>
      <c r="I22" s="193">
        <v>3707</v>
      </c>
      <c r="J22" s="191">
        <v>964</v>
      </c>
      <c r="K22" s="192">
        <v>702</v>
      </c>
      <c r="L22" s="192">
        <v>312</v>
      </c>
      <c r="M22" s="192">
        <v>52</v>
      </c>
      <c r="N22" s="192">
        <v>691</v>
      </c>
      <c r="O22" s="192">
        <v>434</v>
      </c>
      <c r="P22" s="192">
        <v>75</v>
      </c>
      <c r="Q22" s="193">
        <v>6515</v>
      </c>
      <c r="R22" s="194">
        <v>359</v>
      </c>
      <c r="S22" s="195"/>
      <c r="T22" s="195"/>
      <c r="U22" s="195"/>
      <c r="V22" s="195"/>
      <c r="W22" s="195"/>
      <c r="X22" s="195"/>
      <c r="Y22" s="193">
        <v>18</v>
      </c>
      <c r="Z22" s="196"/>
      <c r="AA22" s="192"/>
      <c r="AB22" s="192"/>
      <c r="AC22" s="192"/>
      <c r="AD22" s="193"/>
      <c r="AE22" s="191">
        <v>342</v>
      </c>
      <c r="AF22" s="192">
        <v>24</v>
      </c>
      <c r="AG22" s="192">
        <v>23</v>
      </c>
      <c r="AH22" s="192"/>
      <c r="AI22" s="192"/>
      <c r="AJ22" s="192"/>
      <c r="AK22" s="193"/>
      <c r="AL22" s="213">
        <f>SUM(AL23:AL39)</f>
        <v>0</v>
      </c>
      <c r="AM22" s="191">
        <v>848</v>
      </c>
      <c r="AN22" s="55"/>
      <c r="AO22" s="57"/>
      <c r="AP22" s="220" t="str">
        <f aca="true" t="shared" si="1" ref="AP22:AQ30">IF(AND($D22=0,J22=0),"да",IF(AND($D22&gt;0,J22=0),"уточнить",IF(AND($D22&gt;0,J22&gt;0,$D22&gt;=J22),"верно","не верно")))</f>
        <v>верно</v>
      </c>
      <c r="AQ22" s="220" t="str">
        <f t="shared" si="1"/>
        <v>верно</v>
      </c>
      <c r="AR22" s="220" t="str">
        <f aca="true" t="shared" si="2" ref="AR22:AS30">IF(AND($D22=0,L22=0),"да",IF(AND($D22&gt;0,L22=0),"уточнить",IF(AND($D22&gt;0,L22&gt;0,$D22&gt;=L22),"верно","не верно")))</f>
        <v>верно</v>
      </c>
      <c r="AS22" s="220" t="str">
        <f t="shared" si="2"/>
        <v>верно</v>
      </c>
      <c r="AT22" s="220" t="str">
        <f aca="true" t="shared" si="3" ref="AT22:AW30">IF(AND($D22=0,N22=0),"да",IF(AND($D22&gt;0,N22=0),"уточнить",IF(AND($D22&gt;0,N22&gt;0,$D22&gt;=N22),"верно","не верно")))</f>
        <v>верно</v>
      </c>
      <c r="AU22" s="220" t="str">
        <f t="shared" si="3"/>
        <v>верно</v>
      </c>
      <c r="AV22" s="220" t="str">
        <f t="shared" si="3"/>
        <v>верно</v>
      </c>
      <c r="AW22" s="220" t="str">
        <f t="shared" si="3"/>
        <v>верно</v>
      </c>
    </row>
    <row r="23" spans="2:54" ht="18" customHeight="1">
      <c r="B23" s="8" t="s">
        <v>23</v>
      </c>
      <c r="C23" s="33" t="s">
        <v>0</v>
      </c>
      <c r="D23" s="58">
        <f t="shared" si="0"/>
        <v>761</v>
      </c>
      <c r="E23" s="135">
        <v>740</v>
      </c>
      <c r="F23" s="136">
        <v>413</v>
      </c>
      <c r="G23" s="136">
        <v>20</v>
      </c>
      <c r="H23" s="27"/>
      <c r="I23" s="137">
        <v>1</v>
      </c>
      <c r="J23" s="139">
        <v>689</v>
      </c>
      <c r="K23" s="140">
        <v>594</v>
      </c>
      <c r="L23" s="27"/>
      <c r="M23" s="27"/>
      <c r="N23" s="140">
        <v>422</v>
      </c>
      <c r="O23" s="140">
        <v>231</v>
      </c>
      <c r="P23" s="140">
        <v>10</v>
      </c>
      <c r="Q23" s="137"/>
      <c r="R23" s="159">
        <v>359</v>
      </c>
      <c r="S23" s="161"/>
      <c r="T23" s="161"/>
      <c r="U23" s="161"/>
      <c r="V23" s="161"/>
      <c r="W23" s="161"/>
      <c r="X23" s="161"/>
      <c r="Y23" s="137"/>
      <c r="Z23" s="154"/>
      <c r="AA23" s="140"/>
      <c r="AB23" s="140"/>
      <c r="AC23" s="140"/>
      <c r="AD23" s="137"/>
      <c r="AE23" s="139">
        <v>249</v>
      </c>
      <c r="AF23" s="140"/>
      <c r="AG23" s="140"/>
      <c r="AH23" s="140"/>
      <c r="AI23" s="140"/>
      <c r="AJ23" s="140"/>
      <c r="AK23" s="137"/>
      <c r="AL23" s="183"/>
      <c r="AM23" s="139">
        <v>627</v>
      </c>
      <c r="AN23" s="27"/>
      <c r="AO23" s="30"/>
      <c r="AP23" s="220" t="str">
        <f t="shared" si="1"/>
        <v>верно</v>
      </c>
      <c r="AQ23" s="220" t="str">
        <f t="shared" si="1"/>
        <v>верно</v>
      </c>
      <c r="AR23" s="224"/>
      <c r="AS23" s="224"/>
      <c r="AT23" s="220" t="str">
        <f t="shared" si="3"/>
        <v>верно</v>
      </c>
      <c r="AU23" s="220" t="str">
        <f t="shared" si="3"/>
        <v>верно</v>
      </c>
      <c r="AV23" s="220" t="str">
        <f t="shared" si="3"/>
        <v>верно</v>
      </c>
      <c r="AW23" s="220" t="str">
        <f t="shared" si="3"/>
        <v>уточнить</v>
      </c>
      <c r="AX23" s="15"/>
      <c r="AY23" s="15"/>
      <c r="AZ23" s="15"/>
      <c r="BA23" s="15"/>
      <c r="BB23" s="15"/>
    </row>
    <row r="24" spans="2:54" ht="24" customHeight="1">
      <c r="B24" s="11" t="s">
        <v>24</v>
      </c>
      <c r="C24" s="34" t="s">
        <v>8</v>
      </c>
      <c r="D24" s="58">
        <f t="shared" si="0"/>
        <v>81</v>
      </c>
      <c r="E24" s="135">
        <v>77</v>
      </c>
      <c r="F24" s="136">
        <v>23</v>
      </c>
      <c r="G24" s="136">
        <v>4</v>
      </c>
      <c r="H24" s="136"/>
      <c r="I24" s="138"/>
      <c r="J24" s="135">
        <v>81</v>
      </c>
      <c r="K24" s="136">
        <v>65</v>
      </c>
      <c r="L24" s="136">
        <v>64</v>
      </c>
      <c r="M24" s="136">
        <v>52</v>
      </c>
      <c r="N24" s="136">
        <v>45</v>
      </c>
      <c r="O24" s="136">
        <v>46</v>
      </c>
      <c r="P24" s="136">
        <v>25</v>
      </c>
      <c r="Q24" s="138"/>
      <c r="R24" s="160"/>
      <c r="S24" s="162"/>
      <c r="T24" s="162"/>
      <c r="U24" s="162"/>
      <c r="V24" s="162"/>
      <c r="W24" s="162"/>
      <c r="X24" s="162"/>
      <c r="Y24" s="137">
        <v>14</v>
      </c>
      <c r="Z24" s="171"/>
      <c r="AA24" s="172"/>
      <c r="AB24" s="172"/>
      <c r="AC24" s="172"/>
      <c r="AD24" s="173"/>
      <c r="AE24" s="182">
        <v>74</v>
      </c>
      <c r="AF24" s="172"/>
      <c r="AG24" s="172"/>
      <c r="AH24" s="172"/>
      <c r="AI24" s="172"/>
      <c r="AJ24" s="172"/>
      <c r="AK24" s="173"/>
      <c r="AL24" s="208"/>
      <c r="AM24" s="139">
        <v>81</v>
      </c>
      <c r="AN24" s="27"/>
      <c r="AO24" s="30"/>
      <c r="AP24" s="220" t="str">
        <f t="shared" si="1"/>
        <v>верно</v>
      </c>
      <c r="AQ24" s="220" t="str">
        <f t="shared" si="1"/>
        <v>верно</v>
      </c>
      <c r="AR24" s="220" t="str">
        <f t="shared" si="2"/>
        <v>верно</v>
      </c>
      <c r="AS24" s="220" t="str">
        <f t="shared" si="2"/>
        <v>верно</v>
      </c>
      <c r="AT24" s="220" t="str">
        <f t="shared" si="3"/>
        <v>верно</v>
      </c>
      <c r="AU24" s="220" t="str">
        <f t="shared" si="3"/>
        <v>верно</v>
      </c>
      <c r="AV24" s="220" t="str">
        <f t="shared" si="3"/>
        <v>верно</v>
      </c>
      <c r="AW24" s="220" t="str">
        <f t="shared" si="3"/>
        <v>уточнить</v>
      </c>
      <c r="AX24" s="219"/>
      <c r="AY24" s="219"/>
      <c r="AZ24" s="219"/>
      <c r="BA24" s="219"/>
      <c r="BB24" s="219"/>
    </row>
    <row r="25" spans="2:49" ht="24">
      <c r="B25" s="11" t="s">
        <v>25</v>
      </c>
      <c r="C25" s="37" t="s">
        <v>9</v>
      </c>
      <c r="D25" s="58">
        <f t="shared" si="0"/>
        <v>0</v>
      </c>
      <c r="E25" s="135"/>
      <c r="F25" s="136"/>
      <c r="G25" s="136"/>
      <c r="H25" s="136"/>
      <c r="I25" s="138"/>
      <c r="J25" s="135"/>
      <c r="K25" s="136"/>
      <c r="L25" s="136"/>
      <c r="M25" s="136"/>
      <c r="N25" s="136"/>
      <c r="O25" s="136"/>
      <c r="P25" s="136"/>
      <c r="Q25" s="138"/>
      <c r="R25" s="160"/>
      <c r="S25" s="162"/>
      <c r="T25" s="162"/>
      <c r="U25" s="162"/>
      <c r="V25" s="162"/>
      <c r="W25" s="162"/>
      <c r="X25" s="162"/>
      <c r="Y25" s="137"/>
      <c r="Z25" s="174"/>
      <c r="AA25" s="136"/>
      <c r="AB25" s="136"/>
      <c r="AC25" s="136"/>
      <c r="AD25" s="138"/>
      <c r="AE25" s="135"/>
      <c r="AF25" s="136"/>
      <c r="AG25" s="136"/>
      <c r="AH25" s="136"/>
      <c r="AI25" s="136"/>
      <c r="AJ25" s="136"/>
      <c r="AK25" s="138"/>
      <c r="AL25" s="208"/>
      <c r="AM25" s="139"/>
      <c r="AN25" s="27"/>
      <c r="AO25" s="30"/>
      <c r="AP25" s="220" t="str">
        <f t="shared" si="1"/>
        <v>да</v>
      </c>
      <c r="AQ25" s="220" t="str">
        <f t="shared" si="1"/>
        <v>да</v>
      </c>
      <c r="AR25" s="220" t="str">
        <f t="shared" si="2"/>
        <v>да</v>
      </c>
      <c r="AS25" s="220" t="str">
        <f t="shared" si="2"/>
        <v>да</v>
      </c>
      <c r="AT25" s="220" t="str">
        <f t="shared" si="3"/>
        <v>да</v>
      </c>
      <c r="AU25" s="220" t="str">
        <f t="shared" si="3"/>
        <v>да</v>
      </c>
      <c r="AV25" s="220" t="str">
        <f t="shared" si="3"/>
        <v>да</v>
      </c>
      <c r="AW25" s="220" t="str">
        <f t="shared" si="3"/>
        <v>да</v>
      </c>
    </row>
    <row r="26" spans="2:49" ht="20.25" customHeight="1">
      <c r="B26" s="11" t="s">
        <v>26</v>
      </c>
      <c r="C26" s="37" t="s">
        <v>1</v>
      </c>
      <c r="D26" s="58">
        <f t="shared" si="0"/>
        <v>0</v>
      </c>
      <c r="E26" s="29"/>
      <c r="F26" s="27"/>
      <c r="G26" s="27"/>
      <c r="H26" s="27"/>
      <c r="I26" s="138"/>
      <c r="J26" s="135"/>
      <c r="K26" s="136"/>
      <c r="L26" s="136"/>
      <c r="M26" s="136"/>
      <c r="N26" s="136"/>
      <c r="O26" s="136"/>
      <c r="P26" s="136"/>
      <c r="Q26" s="138"/>
      <c r="R26" s="160"/>
      <c r="S26" s="162"/>
      <c r="T26" s="162"/>
      <c r="U26" s="162"/>
      <c r="V26" s="162"/>
      <c r="W26" s="162"/>
      <c r="X26" s="162"/>
      <c r="Y26" s="137"/>
      <c r="Z26" s="174"/>
      <c r="AA26" s="136"/>
      <c r="AB26" s="136"/>
      <c r="AC26" s="136"/>
      <c r="AD26" s="138"/>
      <c r="AE26" s="135"/>
      <c r="AF26" s="136"/>
      <c r="AG26" s="136"/>
      <c r="AH26" s="136"/>
      <c r="AI26" s="136"/>
      <c r="AJ26" s="136"/>
      <c r="AK26" s="138"/>
      <c r="AL26" s="208"/>
      <c r="AM26" s="139"/>
      <c r="AN26" s="27"/>
      <c r="AO26" s="30"/>
      <c r="AP26" s="220" t="str">
        <f t="shared" si="1"/>
        <v>да</v>
      </c>
      <c r="AQ26" s="220" t="str">
        <f t="shared" si="1"/>
        <v>да</v>
      </c>
      <c r="AR26" s="220" t="str">
        <f t="shared" si="2"/>
        <v>да</v>
      </c>
      <c r="AS26" s="220" t="str">
        <f t="shared" si="2"/>
        <v>да</v>
      </c>
      <c r="AT26" s="220" t="str">
        <f t="shared" si="3"/>
        <v>да</v>
      </c>
      <c r="AU26" s="220" t="str">
        <f t="shared" si="3"/>
        <v>да</v>
      </c>
      <c r="AV26" s="220" t="str">
        <f t="shared" si="3"/>
        <v>да</v>
      </c>
      <c r="AW26" s="220" t="str">
        <f t="shared" si="3"/>
        <v>да</v>
      </c>
    </row>
    <row r="27" spans="2:49" ht="18" customHeight="1">
      <c r="B27" s="11" t="s">
        <v>27</v>
      </c>
      <c r="C27" s="37" t="s">
        <v>2</v>
      </c>
      <c r="D27" s="58">
        <f t="shared" si="0"/>
        <v>0</v>
      </c>
      <c r="E27" s="135"/>
      <c r="F27" s="136"/>
      <c r="G27" s="136"/>
      <c r="H27" s="136"/>
      <c r="I27" s="138"/>
      <c r="J27" s="135"/>
      <c r="K27" s="140"/>
      <c r="L27" s="136"/>
      <c r="M27" s="136"/>
      <c r="N27" s="136"/>
      <c r="O27" s="136"/>
      <c r="P27" s="136"/>
      <c r="Q27" s="138"/>
      <c r="R27" s="160"/>
      <c r="S27" s="162"/>
      <c r="T27" s="162"/>
      <c r="U27" s="162"/>
      <c r="V27" s="162"/>
      <c r="W27" s="162"/>
      <c r="X27" s="162"/>
      <c r="Y27" s="137"/>
      <c r="Z27" s="174"/>
      <c r="AA27" s="136"/>
      <c r="AB27" s="136"/>
      <c r="AC27" s="136"/>
      <c r="AD27" s="138"/>
      <c r="AE27" s="135"/>
      <c r="AF27" s="136"/>
      <c r="AG27" s="136"/>
      <c r="AH27" s="136"/>
      <c r="AI27" s="136"/>
      <c r="AJ27" s="136"/>
      <c r="AK27" s="138"/>
      <c r="AL27" s="208"/>
      <c r="AM27" s="139"/>
      <c r="AN27" s="27"/>
      <c r="AO27" s="30"/>
      <c r="AP27" s="220" t="str">
        <f t="shared" si="1"/>
        <v>да</v>
      </c>
      <c r="AQ27" s="220" t="str">
        <f t="shared" si="1"/>
        <v>да</v>
      </c>
      <c r="AR27" s="220" t="str">
        <f t="shared" si="2"/>
        <v>да</v>
      </c>
      <c r="AS27" s="220" t="str">
        <f t="shared" si="2"/>
        <v>да</v>
      </c>
      <c r="AT27" s="220" t="str">
        <f t="shared" si="3"/>
        <v>да</v>
      </c>
      <c r="AU27" s="220" t="str">
        <f t="shared" si="3"/>
        <v>да</v>
      </c>
      <c r="AV27" s="220" t="str">
        <f t="shared" si="3"/>
        <v>да</v>
      </c>
      <c r="AW27" s="220" t="str">
        <f t="shared" si="3"/>
        <v>да</v>
      </c>
    </row>
    <row r="28" spans="2:49" ht="25.5" customHeight="1">
      <c r="B28" s="11" t="s">
        <v>28</v>
      </c>
      <c r="C28" s="37" t="s">
        <v>10</v>
      </c>
      <c r="D28" s="58">
        <f t="shared" si="0"/>
        <v>0</v>
      </c>
      <c r="E28" s="135"/>
      <c r="F28" s="136"/>
      <c r="G28" s="136"/>
      <c r="H28" s="27"/>
      <c r="I28" s="30"/>
      <c r="J28" s="135"/>
      <c r="K28" s="136"/>
      <c r="L28" s="136"/>
      <c r="M28" s="136"/>
      <c r="N28" s="136"/>
      <c r="O28" s="136"/>
      <c r="P28" s="136"/>
      <c r="Q28" s="138"/>
      <c r="R28" s="160"/>
      <c r="S28" s="162"/>
      <c r="T28" s="162"/>
      <c r="U28" s="162"/>
      <c r="V28" s="162"/>
      <c r="W28" s="162"/>
      <c r="X28" s="162"/>
      <c r="Y28" s="137"/>
      <c r="Z28" s="154"/>
      <c r="AA28" s="140"/>
      <c r="AB28" s="140"/>
      <c r="AC28" s="140"/>
      <c r="AD28" s="137"/>
      <c r="AE28" s="139"/>
      <c r="AF28" s="140"/>
      <c r="AG28" s="140"/>
      <c r="AH28" s="140"/>
      <c r="AI28" s="140"/>
      <c r="AJ28" s="140"/>
      <c r="AK28" s="137"/>
      <c r="AL28" s="208"/>
      <c r="AM28" s="139"/>
      <c r="AN28" s="27"/>
      <c r="AO28" s="30"/>
      <c r="AP28" s="220" t="str">
        <f t="shared" si="1"/>
        <v>да</v>
      </c>
      <c r="AQ28" s="220" t="str">
        <f t="shared" si="1"/>
        <v>да</v>
      </c>
      <c r="AR28" s="220" t="str">
        <f t="shared" si="2"/>
        <v>да</v>
      </c>
      <c r="AS28" s="220" t="str">
        <f t="shared" si="2"/>
        <v>да</v>
      </c>
      <c r="AT28" s="220" t="str">
        <f t="shared" si="3"/>
        <v>да</v>
      </c>
      <c r="AU28" s="220" t="str">
        <f t="shared" si="3"/>
        <v>да</v>
      </c>
      <c r="AV28" s="220" t="str">
        <f t="shared" si="3"/>
        <v>да</v>
      </c>
      <c r="AW28" s="220" t="str">
        <f t="shared" si="3"/>
        <v>да</v>
      </c>
    </row>
    <row r="29" spans="2:49" ht="24" customHeight="1">
      <c r="B29" s="11" t="s">
        <v>29</v>
      </c>
      <c r="C29" s="37" t="s">
        <v>77</v>
      </c>
      <c r="D29" s="58">
        <f t="shared" si="0"/>
        <v>0</v>
      </c>
      <c r="E29" s="29"/>
      <c r="F29" s="27"/>
      <c r="G29" s="27"/>
      <c r="H29" s="27"/>
      <c r="I29" s="137"/>
      <c r="J29" s="135"/>
      <c r="K29" s="136"/>
      <c r="L29" s="136"/>
      <c r="M29" s="136"/>
      <c r="N29" s="136"/>
      <c r="O29" s="136"/>
      <c r="P29" s="136"/>
      <c r="Q29" s="138"/>
      <c r="R29" s="160"/>
      <c r="S29" s="162"/>
      <c r="T29" s="162"/>
      <c r="U29" s="162"/>
      <c r="V29" s="162"/>
      <c r="W29" s="162"/>
      <c r="X29" s="162"/>
      <c r="Y29" s="137"/>
      <c r="Z29" s="154"/>
      <c r="AA29" s="140"/>
      <c r="AB29" s="140"/>
      <c r="AC29" s="140"/>
      <c r="AD29" s="137"/>
      <c r="AE29" s="139"/>
      <c r="AF29" s="140"/>
      <c r="AG29" s="140"/>
      <c r="AH29" s="140"/>
      <c r="AI29" s="140"/>
      <c r="AJ29" s="140"/>
      <c r="AK29" s="137"/>
      <c r="AL29" s="208"/>
      <c r="AM29" s="139"/>
      <c r="AN29" s="27"/>
      <c r="AO29" s="30"/>
      <c r="AP29" s="220" t="str">
        <f t="shared" si="1"/>
        <v>да</v>
      </c>
      <c r="AQ29" s="220" t="str">
        <f t="shared" si="1"/>
        <v>да</v>
      </c>
      <c r="AR29" s="220" t="str">
        <f t="shared" si="2"/>
        <v>да</v>
      </c>
      <c r="AS29" s="220" t="str">
        <f t="shared" si="2"/>
        <v>да</v>
      </c>
      <c r="AT29" s="220" t="str">
        <f t="shared" si="3"/>
        <v>да</v>
      </c>
      <c r="AU29" s="220" t="str">
        <f t="shared" si="3"/>
        <v>да</v>
      </c>
      <c r="AV29" s="220" t="str">
        <f t="shared" si="3"/>
        <v>да</v>
      </c>
      <c r="AW29" s="220" t="str">
        <f t="shared" si="3"/>
        <v>да</v>
      </c>
    </row>
    <row r="30" spans="2:49" ht="15" customHeight="1">
      <c r="B30" s="10" t="s">
        <v>30</v>
      </c>
      <c r="C30" s="37" t="s">
        <v>104</v>
      </c>
      <c r="D30" s="58">
        <f t="shared" si="0"/>
        <v>43</v>
      </c>
      <c r="E30" s="135">
        <v>42</v>
      </c>
      <c r="F30" s="136">
        <v>18</v>
      </c>
      <c r="G30" s="136">
        <v>1</v>
      </c>
      <c r="H30" s="27"/>
      <c r="I30" s="30"/>
      <c r="J30" s="139">
        <v>43</v>
      </c>
      <c r="K30" s="161">
        <v>43</v>
      </c>
      <c r="L30" s="140">
        <v>43</v>
      </c>
      <c r="M30" s="161"/>
      <c r="N30" s="140">
        <v>43</v>
      </c>
      <c r="O30" s="140">
        <v>43</v>
      </c>
      <c r="P30" s="154">
        <v>19</v>
      </c>
      <c r="Q30" s="140"/>
      <c r="R30" s="159"/>
      <c r="S30" s="161"/>
      <c r="T30" s="161"/>
      <c r="U30" s="161"/>
      <c r="V30" s="161"/>
      <c r="W30" s="161"/>
      <c r="X30" s="161"/>
      <c r="Y30" s="137"/>
      <c r="Z30" s="154"/>
      <c r="AA30" s="140"/>
      <c r="AB30" s="140"/>
      <c r="AC30" s="140"/>
      <c r="AD30" s="137"/>
      <c r="AE30" s="139">
        <v>17</v>
      </c>
      <c r="AF30" s="140"/>
      <c r="AG30" s="140"/>
      <c r="AH30" s="140"/>
      <c r="AI30" s="140"/>
      <c r="AJ30" s="140"/>
      <c r="AK30" s="137"/>
      <c r="AL30" s="183"/>
      <c r="AM30" s="139">
        <v>30</v>
      </c>
      <c r="AN30" s="136"/>
      <c r="AO30" s="30"/>
      <c r="AP30" s="220" t="str">
        <f t="shared" si="1"/>
        <v>верно</v>
      </c>
      <c r="AQ30" s="220" t="str">
        <f t="shared" si="1"/>
        <v>верно</v>
      </c>
      <c r="AR30" s="220" t="str">
        <f t="shared" si="2"/>
        <v>верно</v>
      </c>
      <c r="AS30" s="220" t="str">
        <f t="shared" si="2"/>
        <v>уточнить</v>
      </c>
      <c r="AT30" s="220" t="str">
        <f t="shared" si="3"/>
        <v>верно</v>
      </c>
      <c r="AU30" s="220" t="str">
        <f t="shared" si="3"/>
        <v>верно</v>
      </c>
      <c r="AV30" s="220" t="str">
        <f t="shared" si="3"/>
        <v>верно</v>
      </c>
      <c r="AW30" s="220" t="str">
        <f t="shared" si="3"/>
        <v>уточнить</v>
      </c>
    </row>
    <row r="31" spans="2:49" ht="16.5" customHeight="1">
      <c r="B31" s="9" t="s">
        <v>31</v>
      </c>
      <c r="C31" s="34" t="s">
        <v>3</v>
      </c>
      <c r="D31" s="58">
        <f t="shared" si="0"/>
        <v>5486</v>
      </c>
      <c r="E31" s="135">
        <v>1966</v>
      </c>
      <c r="F31" s="136">
        <v>494</v>
      </c>
      <c r="G31" s="136">
        <v>118</v>
      </c>
      <c r="H31" s="136">
        <v>943</v>
      </c>
      <c r="I31" s="138">
        <v>2459</v>
      </c>
      <c r="J31" s="29"/>
      <c r="K31" s="27"/>
      <c r="L31" s="27"/>
      <c r="M31" s="27"/>
      <c r="N31" s="27"/>
      <c r="O31" s="27"/>
      <c r="P31" s="27"/>
      <c r="Q31" s="137">
        <v>5486</v>
      </c>
      <c r="R31" s="98"/>
      <c r="S31" s="28"/>
      <c r="T31" s="28"/>
      <c r="U31" s="28"/>
      <c r="V31" s="163"/>
      <c r="W31" s="28"/>
      <c r="X31" s="28"/>
      <c r="Y31" s="138">
        <v>4</v>
      </c>
      <c r="Z31" s="174"/>
      <c r="AA31" s="136"/>
      <c r="AB31" s="136"/>
      <c r="AC31" s="136"/>
      <c r="AD31" s="138"/>
      <c r="AE31" s="29"/>
      <c r="AF31" s="27"/>
      <c r="AG31" s="27"/>
      <c r="AH31" s="27"/>
      <c r="AI31" s="27"/>
      <c r="AJ31" s="27"/>
      <c r="AK31" s="30"/>
      <c r="AL31" s="92"/>
      <c r="AM31" s="29"/>
      <c r="AN31" s="27"/>
      <c r="AO31" s="30"/>
      <c r="AP31" s="218"/>
      <c r="AQ31" s="218"/>
      <c r="AR31" s="218"/>
      <c r="AS31" s="218"/>
      <c r="AT31" s="218"/>
      <c r="AU31" s="218"/>
      <c r="AV31" s="218"/>
      <c r="AW31" s="220" t="str">
        <f>IF(AND($D31=0,Q31=0),"да",IF(AND($D31&gt;0,Q31=0),"уточнить",IF(AND($D31&gt;0,Q31&gt;0,$D31&gt;=Q31),"верно","не верно")))</f>
        <v>верно</v>
      </c>
    </row>
    <row r="32" spans="2:49" ht="12.75">
      <c r="B32" s="9" t="s">
        <v>32</v>
      </c>
      <c r="C32" s="34" t="s">
        <v>14</v>
      </c>
      <c r="D32" s="58"/>
      <c r="E32" s="29"/>
      <c r="F32" s="27"/>
      <c r="G32" s="27"/>
      <c r="H32" s="27"/>
      <c r="I32" s="30"/>
      <c r="J32" s="29"/>
      <c r="K32" s="27"/>
      <c r="L32" s="27"/>
      <c r="M32" s="27"/>
      <c r="N32" s="27"/>
      <c r="O32" s="27"/>
      <c r="P32" s="27"/>
      <c r="Q32" s="30"/>
      <c r="R32" s="98"/>
      <c r="S32" s="28"/>
      <c r="T32" s="28"/>
      <c r="U32" s="28"/>
      <c r="V32" s="28"/>
      <c r="W32" s="28"/>
      <c r="X32" s="28"/>
      <c r="Y32" s="209"/>
      <c r="Z32" s="211"/>
      <c r="AA32" s="204"/>
      <c r="AB32" s="204"/>
      <c r="AC32" s="204"/>
      <c r="AD32" s="209"/>
      <c r="AE32" s="212"/>
      <c r="AF32" s="204"/>
      <c r="AG32" s="204"/>
      <c r="AH32" s="204"/>
      <c r="AI32" s="204"/>
      <c r="AJ32" s="204"/>
      <c r="AK32" s="209"/>
      <c r="AL32" s="92"/>
      <c r="AM32" s="212"/>
      <c r="AN32" s="27"/>
      <c r="AO32" s="30"/>
      <c r="AP32" s="218"/>
      <c r="AQ32" s="218"/>
      <c r="AR32" s="218"/>
      <c r="AS32" s="218"/>
      <c r="AT32" s="218"/>
      <c r="AU32" s="218"/>
      <c r="AV32" s="218"/>
      <c r="AW32" s="218"/>
    </row>
    <row r="33" spans="2:49" ht="12.75">
      <c r="B33" s="9" t="s">
        <v>33</v>
      </c>
      <c r="C33" s="37" t="s">
        <v>6</v>
      </c>
      <c r="D33" s="58">
        <f t="shared" si="0"/>
        <v>0</v>
      </c>
      <c r="E33" s="29"/>
      <c r="F33" s="27"/>
      <c r="G33" s="27"/>
      <c r="H33" s="27"/>
      <c r="I33" s="138"/>
      <c r="J33" s="29"/>
      <c r="K33" s="27"/>
      <c r="L33" s="27"/>
      <c r="M33" s="27"/>
      <c r="N33" s="27"/>
      <c r="O33" s="27"/>
      <c r="P33" s="27"/>
      <c r="Q33" s="137"/>
      <c r="R33" s="98"/>
      <c r="S33" s="28"/>
      <c r="T33" s="28"/>
      <c r="U33" s="28"/>
      <c r="V33" s="28"/>
      <c r="W33" s="28"/>
      <c r="X33" s="28"/>
      <c r="Y33" s="138"/>
      <c r="Z33" s="174"/>
      <c r="AA33" s="136"/>
      <c r="AB33" s="136"/>
      <c r="AC33" s="136"/>
      <c r="AD33" s="138"/>
      <c r="AE33" s="135"/>
      <c r="AF33" s="136"/>
      <c r="AG33" s="136"/>
      <c r="AH33" s="136"/>
      <c r="AI33" s="136"/>
      <c r="AJ33" s="136"/>
      <c r="AK33" s="138"/>
      <c r="AL33" s="92"/>
      <c r="AM33" s="139"/>
      <c r="AN33" s="27"/>
      <c r="AO33" s="30"/>
      <c r="AP33" s="218"/>
      <c r="AQ33" s="218"/>
      <c r="AR33" s="218"/>
      <c r="AS33" s="218"/>
      <c r="AT33" s="218"/>
      <c r="AU33" s="218"/>
      <c r="AV33" s="218"/>
      <c r="AW33" s="220" t="str">
        <f aca="true" t="shared" si="4" ref="AW33:AW38">IF(AND($D33=0,Q33=0),"да",IF(AND($D33&gt;0,Q33=0),"уточнить",IF(AND($D33&gt;0,Q33&gt;0,$D33&gt;=Q33),"верно","не верно")))</f>
        <v>да</v>
      </c>
    </row>
    <row r="34" spans="2:49" ht="24">
      <c r="B34" s="9" t="s">
        <v>34</v>
      </c>
      <c r="C34" s="34" t="s">
        <v>7</v>
      </c>
      <c r="D34" s="58">
        <f t="shared" si="0"/>
        <v>0</v>
      </c>
      <c r="E34" s="139"/>
      <c r="F34" s="140"/>
      <c r="G34" s="140"/>
      <c r="H34" s="140"/>
      <c r="I34" s="137"/>
      <c r="J34" s="139"/>
      <c r="K34" s="140"/>
      <c r="L34" s="140"/>
      <c r="M34" s="140"/>
      <c r="N34" s="140"/>
      <c r="O34" s="140"/>
      <c r="P34" s="140"/>
      <c r="Q34" s="137"/>
      <c r="R34" s="159"/>
      <c r="S34" s="161"/>
      <c r="T34" s="161"/>
      <c r="U34" s="161"/>
      <c r="V34" s="161"/>
      <c r="W34" s="161"/>
      <c r="X34" s="161"/>
      <c r="Y34" s="137"/>
      <c r="Z34" s="154"/>
      <c r="AA34" s="140"/>
      <c r="AB34" s="140"/>
      <c r="AC34" s="140"/>
      <c r="AD34" s="137"/>
      <c r="AE34" s="139"/>
      <c r="AF34" s="140"/>
      <c r="AG34" s="140"/>
      <c r="AH34" s="140"/>
      <c r="AI34" s="140"/>
      <c r="AJ34" s="140"/>
      <c r="AK34" s="137"/>
      <c r="AL34" s="92"/>
      <c r="AM34" s="139"/>
      <c r="AN34" s="27"/>
      <c r="AO34" s="30"/>
      <c r="AP34" s="220" t="str">
        <f aca="true" t="shared" si="5" ref="AP34:AV34">IF(AND($D34=0,J34=0),"да",IF(AND($D34&gt;0,J34=0),"уточнить",IF(AND($D34&gt;0,J34&gt;0,$D34&gt;=J34),"верно","не верно")))</f>
        <v>да</v>
      </c>
      <c r="AQ34" s="220" t="str">
        <f t="shared" si="5"/>
        <v>да</v>
      </c>
      <c r="AR34" s="220" t="str">
        <f t="shared" si="5"/>
        <v>да</v>
      </c>
      <c r="AS34" s="220" t="str">
        <f t="shared" si="5"/>
        <v>да</v>
      </c>
      <c r="AT34" s="220" t="str">
        <f t="shared" si="5"/>
        <v>да</v>
      </c>
      <c r="AU34" s="220" t="str">
        <f t="shared" si="5"/>
        <v>да</v>
      </c>
      <c r="AV34" s="220" t="str">
        <f t="shared" si="5"/>
        <v>да</v>
      </c>
      <c r="AW34" s="220" t="str">
        <f t="shared" si="4"/>
        <v>да</v>
      </c>
    </row>
    <row r="35" spans="2:49" ht="24">
      <c r="B35" s="9" t="s">
        <v>35</v>
      </c>
      <c r="C35" s="34" t="s">
        <v>4</v>
      </c>
      <c r="D35" s="58">
        <f t="shared" si="0"/>
        <v>0</v>
      </c>
      <c r="E35" s="29"/>
      <c r="F35" s="27"/>
      <c r="G35" s="27"/>
      <c r="H35" s="27"/>
      <c r="I35" s="138"/>
      <c r="J35" s="29"/>
      <c r="K35" s="27"/>
      <c r="L35" s="27"/>
      <c r="M35" s="27"/>
      <c r="N35" s="27"/>
      <c r="O35" s="27"/>
      <c r="P35" s="27"/>
      <c r="Q35" s="137"/>
      <c r="R35" s="159"/>
      <c r="S35" s="161"/>
      <c r="T35" s="161"/>
      <c r="U35" s="161"/>
      <c r="V35" s="161"/>
      <c r="W35" s="161"/>
      <c r="X35" s="161"/>
      <c r="Y35" s="137"/>
      <c r="Z35" s="154"/>
      <c r="AA35" s="140"/>
      <c r="AB35" s="140"/>
      <c r="AC35" s="140"/>
      <c r="AD35" s="137"/>
      <c r="AE35" s="139"/>
      <c r="AF35" s="140"/>
      <c r="AG35" s="140"/>
      <c r="AH35" s="140"/>
      <c r="AI35" s="140"/>
      <c r="AJ35" s="140"/>
      <c r="AK35" s="137"/>
      <c r="AL35" s="92"/>
      <c r="AM35" s="139"/>
      <c r="AN35" s="27"/>
      <c r="AO35" s="30"/>
      <c r="AP35" s="218"/>
      <c r="AQ35" s="218"/>
      <c r="AR35" s="218"/>
      <c r="AS35" s="218"/>
      <c r="AT35" s="218"/>
      <c r="AU35" s="218"/>
      <c r="AV35" s="218"/>
      <c r="AW35" s="220" t="str">
        <f t="shared" si="4"/>
        <v>да</v>
      </c>
    </row>
    <row r="36" spans="2:49" ht="15" customHeight="1">
      <c r="B36" s="9" t="s">
        <v>36</v>
      </c>
      <c r="C36" s="34" t="s">
        <v>11</v>
      </c>
      <c r="D36" s="58">
        <f t="shared" si="0"/>
        <v>1345</v>
      </c>
      <c r="E36" s="29"/>
      <c r="F36" s="27"/>
      <c r="G36" s="27"/>
      <c r="H36" s="27"/>
      <c r="I36" s="138">
        <v>1345</v>
      </c>
      <c r="J36" s="135">
        <v>152</v>
      </c>
      <c r="K36" s="140"/>
      <c r="L36" s="140">
        <v>205</v>
      </c>
      <c r="M36" s="140"/>
      <c r="N36" s="140">
        <v>181</v>
      </c>
      <c r="O36" s="140">
        <v>114</v>
      </c>
      <c r="P36" s="140">
        <v>21</v>
      </c>
      <c r="Q36" s="137">
        <v>1127</v>
      </c>
      <c r="R36" s="159"/>
      <c r="S36" s="161"/>
      <c r="T36" s="161"/>
      <c r="U36" s="161"/>
      <c r="V36" s="161"/>
      <c r="W36" s="161"/>
      <c r="X36" s="161"/>
      <c r="Y36" s="137"/>
      <c r="Z36" s="154"/>
      <c r="AA36" s="140"/>
      <c r="AB36" s="140"/>
      <c r="AC36" s="140"/>
      <c r="AD36" s="137"/>
      <c r="AE36" s="139">
        <v>2</v>
      </c>
      <c r="AF36" s="140">
        <v>24</v>
      </c>
      <c r="AG36" s="140">
        <v>23</v>
      </c>
      <c r="AH36" s="140"/>
      <c r="AI36" s="140"/>
      <c r="AJ36" s="140"/>
      <c r="AK36" s="137"/>
      <c r="AL36" s="92"/>
      <c r="AM36" s="139">
        <v>110</v>
      </c>
      <c r="AN36" s="27"/>
      <c r="AO36" s="30"/>
      <c r="AP36" s="220" t="str">
        <f aca="true" t="shared" si="6" ref="AP36:AV36">IF(AND($D36=0,J36=0),"да",IF(AND($D36&gt;0,J36=0),"уточнить",IF(AND($D36&gt;0,J36&gt;0,$D36&gt;=J36),"верно","не верно")))</f>
        <v>верно</v>
      </c>
      <c r="AQ36" s="220" t="str">
        <f t="shared" si="6"/>
        <v>уточнить</v>
      </c>
      <c r="AR36" s="220" t="str">
        <f t="shared" si="6"/>
        <v>верно</v>
      </c>
      <c r="AS36" s="220" t="str">
        <f t="shared" si="6"/>
        <v>уточнить</v>
      </c>
      <c r="AT36" s="220" t="str">
        <f t="shared" si="6"/>
        <v>верно</v>
      </c>
      <c r="AU36" s="220" t="str">
        <f t="shared" si="6"/>
        <v>верно</v>
      </c>
      <c r="AV36" s="220" t="str">
        <f t="shared" si="6"/>
        <v>верно</v>
      </c>
      <c r="AW36" s="220" t="str">
        <f t="shared" si="4"/>
        <v>верно</v>
      </c>
    </row>
    <row r="37" spans="2:49" ht="12.75">
      <c r="B37" s="11" t="s">
        <v>37</v>
      </c>
      <c r="C37" s="34" t="s">
        <v>49</v>
      </c>
      <c r="D37" s="58">
        <f t="shared" si="0"/>
        <v>0</v>
      </c>
      <c r="E37" s="29"/>
      <c r="F37" s="27"/>
      <c r="G37" s="27"/>
      <c r="H37" s="27"/>
      <c r="I37" s="138"/>
      <c r="J37" s="29"/>
      <c r="K37" s="27"/>
      <c r="L37" s="27"/>
      <c r="M37" s="27"/>
      <c r="N37" s="27"/>
      <c r="O37" s="27"/>
      <c r="P37" s="27"/>
      <c r="Q37" s="137"/>
      <c r="R37" s="98"/>
      <c r="S37" s="28"/>
      <c r="T37" s="28"/>
      <c r="U37" s="28"/>
      <c r="V37" s="28"/>
      <c r="W37" s="28"/>
      <c r="X37" s="28"/>
      <c r="Y37" s="137"/>
      <c r="Z37" s="96"/>
      <c r="AA37" s="27"/>
      <c r="AB37" s="27"/>
      <c r="AC37" s="27"/>
      <c r="AD37" s="30"/>
      <c r="AE37" s="29"/>
      <c r="AF37" s="27"/>
      <c r="AG37" s="27"/>
      <c r="AH37" s="27"/>
      <c r="AI37" s="27"/>
      <c r="AJ37" s="27"/>
      <c r="AK37" s="30"/>
      <c r="AL37" s="92"/>
      <c r="AM37" s="29"/>
      <c r="AN37" s="27"/>
      <c r="AO37" s="30"/>
      <c r="AP37" s="218"/>
      <c r="AQ37" s="218"/>
      <c r="AR37" s="218"/>
      <c r="AS37" s="218"/>
      <c r="AT37" s="218"/>
      <c r="AU37" s="218"/>
      <c r="AV37" s="218"/>
      <c r="AW37" s="220" t="str">
        <f t="shared" si="4"/>
        <v>да</v>
      </c>
    </row>
    <row r="38" spans="2:49" ht="39.75" customHeight="1">
      <c r="B38" s="11" t="s">
        <v>38</v>
      </c>
      <c r="C38" s="34" t="s">
        <v>13</v>
      </c>
      <c r="D38" s="58">
        <f t="shared" si="0"/>
        <v>0</v>
      </c>
      <c r="E38" s="29"/>
      <c r="F38" s="27"/>
      <c r="G38" s="27"/>
      <c r="H38" s="27"/>
      <c r="I38" s="137"/>
      <c r="J38" s="139"/>
      <c r="K38" s="140"/>
      <c r="L38" s="140"/>
      <c r="M38" s="140"/>
      <c r="N38" s="140"/>
      <c r="O38" s="140"/>
      <c r="P38" s="140"/>
      <c r="Q38" s="137"/>
      <c r="R38" s="159"/>
      <c r="S38" s="161"/>
      <c r="T38" s="161"/>
      <c r="U38" s="161"/>
      <c r="V38" s="161"/>
      <c r="W38" s="161"/>
      <c r="X38" s="161"/>
      <c r="Y38" s="137"/>
      <c r="Z38" s="174"/>
      <c r="AA38" s="136"/>
      <c r="AB38" s="136"/>
      <c r="AC38" s="136"/>
      <c r="AD38" s="138"/>
      <c r="AE38" s="135"/>
      <c r="AF38" s="136"/>
      <c r="AG38" s="136"/>
      <c r="AH38" s="136"/>
      <c r="AI38" s="136"/>
      <c r="AJ38" s="136"/>
      <c r="AK38" s="138"/>
      <c r="AL38" s="208"/>
      <c r="AM38" s="139"/>
      <c r="AN38" s="27"/>
      <c r="AO38" s="30"/>
      <c r="AP38" s="220" t="str">
        <f aca="true" t="shared" si="7" ref="AP38:AP43">IF(AND($D38=0,J38=0),"да",IF(AND($D38&gt;0,J38=0),"уточнить",IF(AND($D38&gt;0,J38&gt;0,$D38&gt;=J38),"верно","не верно")))</f>
        <v>да</v>
      </c>
      <c r="AQ38" s="220" t="str">
        <f aca="true" t="shared" si="8" ref="AQ38:AQ43">IF(AND($D38=0,K38=0),"да",IF(AND($D38&gt;0,K38=0),"уточнить",IF(AND($D38&gt;0,K38&gt;0,$D38&gt;=K38),"верно","не верно")))</f>
        <v>да</v>
      </c>
      <c r="AR38" s="220" t="str">
        <f aca="true" t="shared" si="9" ref="AR38:AR43">IF(AND($D38=0,L38=0),"да",IF(AND($D38&gt;0,L38=0),"уточнить",IF(AND($D38&gt;0,L38&gt;0,$D38&gt;=L38),"верно","не верно")))</f>
        <v>да</v>
      </c>
      <c r="AS38" s="220" t="str">
        <f aca="true" t="shared" si="10" ref="AS38:AS43">IF(AND($D38=0,M38=0),"да",IF(AND($D38&gt;0,M38=0),"уточнить",IF(AND($D38&gt;0,M38&gt;0,$D38&gt;=M38),"верно","не верно")))</f>
        <v>да</v>
      </c>
      <c r="AT38" s="220" t="str">
        <f aca="true" t="shared" si="11" ref="AT38:AT43">IF(AND($D38=0,N38=0),"да",IF(AND($D38&gt;0,N38=0),"уточнить",IF(AND($D38&gt;0,N38&gt;0,$D38&gt;=N38),"верно","не верно")))</f>
        <v>да</v>
      </c>
      <c r="AU38" s="220" t="str">
        <f aca="true" t="shared" si="12" ref="AU38:AU43">IF(AND($D38=0,O38=0),"да",IF(AND($D38&gt;0,O38=0),"уточнить",IF(AND($D38&gt;0,O38&gt;0,$D38&gt;=O38),"верно","не верно")))</f>
        <v>да</v>
      </c>
      <c r="AV38" s="220" t="str">
        <f aca="true" t="shared" si="13" ref="AV38:AV43">IF(AND($D38=0,P38=0),"да",IF(AND($D38&gt;0,P38=0),"уточнить",IF(AND($D38&gt;0,P38&gt;0,$D38&gt;=P38),"верно","не верно")))</f>
        <v>да</v>
      </c>
      <c r="AW38" s="220" t="str">
        <f t="shared" si="4"/>
        <v>да</v>
      </c>
    </row>
    <row r="39" spans="2:49" ht="24.75" thickBot="1">
      <c r="B39" s="90" t="s">
        <v>39</v>
      </c>
      <c r="C39" s="91" t="s">
        <v>5</v>
      </c>
      <c r="D39" s="59">
        <f t="shared" si="0"/>
        <v>0</v>
      </c>
      <c r="E39" s="46"/>
      <c r="F39" s="47"/>
      <c r="G39" s="47"/>
      <c r="H39" s="47"/>
      <c r="I39" s="141"/>
      <c r="J39" s="157"/>
      <c r="K39" s="158"/>
      <c r="L39" s="158"/>
      <c r="M39" s="158"/>
      <c r="N39" s="158"/>
      <c r="O39" s="158"/>
      <c r="P39" s="158"/>
      <c r="Q39" s="48"/>
      <c r="R39" s="165"/>
      <c r="S39" s="166"/>
      <c r="T39" s="166"/>
      <c r="U39" s="166"/>
      <c r="V39" s="166"/>
      <c r="W39" s="166"/>
      <c r="X39" s="166"/>
      <c r="Y39" s="143"/>
      <c r="Z39" s="175"/>
      <c r="AA39" s="158"/>
      <c r="AB39" s="158"/>
      <c r="AC39" s="158"/>
      <c r="AD39" s="141"/>
      <c r="AE39" s="157"/>
      <c r="AF39" s="158"/>
      <c r="AG39" s="158"/>
      <c r="AH39" s="158"/>
      <c r="AI39" s="158"/>
      <c r="AJ39" s="158"/>
      <c r="AK39" s="141"/>
      <c r="AL39" s="93"/>
      <c r="AM39" s="185"/>
      <c r="AN39" s="47"/>
      <c r="AO39" s="143"/>
      <c r="AP39" s="220" t="str">
        <f t="shared" si="7"/>
        <v>да</v>
      </c>
      <c r="AQ39" s="220" t="str">
        <f t="shared" si="8"/>
        <v>да</v>
      </c>
      <c r="AR39" s="220" t="str">
        <f t="shared" si="9"/>
        <v>да</v>
      </c>
      <c r="AS39" s="220" t="str">
        <f t="shared" si="10"/>
        <v>да</v>
      </c>
      <c r="AT39" s="220" t="str">
        <f t="shared" si="11"/>
        <v>да</v>
      </c>
      <c r="AU39" s="220" t="str">
        <f t="shared" si="12"/>
        <v>да</v>
      </c>
      <c r="AV39" s="220" t="str">
        <f t="shared" si="13"/>
        <v>да</v>
      </c>
      <c r="AW39" s="218"/>
    </row>
    <row r="40" spans="2:49" ht="27.75" customHeight="1" thickBot="1">
      <c r="B40" s="89">
        <v>2</v>
      </c>
      <c r="C40" s="72" t="s">
        <v>52</v>
      </c>
      <c r="D40" s="50">
        <f t="shared" si="0"/>
        <v>0</v>
      </c>
      <c r="E40" s="53"/>
      <c r="F40" s="54"/>
      <c r="G40" s="54"/>
      <c r="H40" s="54"/>
      <c r="I40" s="142"/>
      <c r="J40" s="150"/>
      <c r="K40" s="150"/>
      <c r="L40" s="150"/>
      <c r="M40" s="150"/>
      <c r="N40" s="150"/>
      <c r="O40" s="150"/>
      <c r="P40" s="150"/>
      <c r="Q40" s="52"/>
      <c r="R40" s="167"/>
      <c r="S40" s="201"/>
      <c r="T40" s="201"/>
      <c r="U40" s="201"/>
      <c r="V40" s="201"/>
      <c r="W40" s="201"/>
      <c r="X40" s="201"/>
      <c r="Y40" s="142"/>
      <c r="Z40" s="155"/>
      <c r="AA40" s="200"/>
      <c r="AB40" s="200"/>
      <c r="AC40" s="200"/>
      <c r="AD40" s="142"/>
      <c r="AE40" s="150"/>
      <c r="AF40" s="200"/>
      <c r="AG40" s="200"/>
      <c r="AH40" s="200"/>
      <c r="AI40" s="200"/>
      <c r="AJ40" s="200"/>
      <c r="AK40" s="142"/>
      <c r="AL40" s="186"/>
      <c r="AM40" s="150"/>
      <c r="AN40" s="54"/>
      <c r="AO40" s="52"/>
      <c r="AP40" s="220" t="str">
        <f t="shared" si="7"/>
        <v>да</v>
      </c>
      <c r="AQ40" s="220" t="str">
        <f t="shared" si="8"/>
        <v>да</v>
      </c>
      <c r="AR40" s="220" t="str">
        <f t="shared" si="9"/>
        <v>да</v>
      </c>
      <c r="AS40" s="220" t="str">
        <f t="shared" si="10"/>
        <v>да</v>
      </c>
      <c r="AT40" s="220" t="str">
        <f t="shared" si="11"/>
        <v>да</v>
      </c>
      <c r="AU40" s="220" t="str">
        <f t="shared" si="12"/>
        <v>да</v>
      </c>
      <c r="AV40" s="220" t="str">
        <f t="shared" si="13"/>
        <v>да</v>
      </c>
      <c r="AW40" s="218"/>
    </row>
    <row r="41" spans="2:49" ht="24">
      <c r="B41" s="84">
        <v>3</v>
      </c>
      <c r="C41" s="85" t="s">
        <v>18</v>
      </c>
      <c r="D41" s="86">
        <f t="shared" si="0"/>
        <v>0</v>
      </c>
      <c r="E41" s="149"/>
      <c r="F41" s="55"/>
      <c r="G41" s="55"/>
      <c r="H41" s="55"/>
      <c r="I41" s="45">
        <f>I42+I43+I44</f>
        <v>0</v>
      </c>
      <c r="J41" s="56">
        <f aca="true" t="shared" si="14" ref="J41:P41">J42+J43+J44</f>
        <v>0</v>
      </c>
      <c r="K41" s="44">
        <f t="shared" si="14"/>
        <v>0</v>
      </c>
      <c r="L41" s="44">
        <f t="shared" si="14"/>
        <v>0</v>
      </c>
      <c r="M41" s="44">
        <f t="shared" si="14"/>
        <v>0</v>
      </c>
      <c r="N41" s="44">
        <f t="shared" si="14"/>
        <v>0</v>
      </c>
      <c r="O41" s="44">
        <f t="shared" si="14"/>
        <v>0</v>
      </c>
      <c r="P41" s="197">
        <f t="shared" si="14"/>
        <v>0</v>
      </c>
      <c r="Q41" s="198"/>
      <c r="R41" s="199">
        <f aca="true" t="shared" si="15" ref="R41:AK41">R42+R43+R44</f>
        <v>0</v>
      </c>
      <c r="S41" s="44">
        <f t="shared" si="15"/>
        <v>0</v>
      </c>
      <c r="T41" s="44">
        <f t="shared" si="15"/>
        <v>0</v>
      </c>
      <c r="U41" s="44">
        <f t="shared" si="15"/>
        <v>0</v>
      </c>
      <c r="V41" s="44">
        <f t="shared" si="15"/>
        <v>0</v>
      </c>
      <c r="W41" s="44">
        <f t="shared" si="15"/>
        <v>0</v>
      </c>
      <c r="X41" s="44">
        <f t="shared" si="15"/>
        <v>0</v>
      </c>
      <c r="Y41" s="197">
        <f t="shared" si="15"/>
        <v>0</v>
      </c>
      <c r="Z41" s="199">
        <f t="shared" si="15"/>
        <v>0</v>
      </c>
      <c r="AA41" s="44">
        <f t="shared" si="15"/>
        <v>0</v>
      </c>
      <c r="AB41" s="44">
        <f t="shared" si="15"/>
        <v>0</v>
      </c>
      <c r="AC41" s="44">
        <f t="shared" si="15"/>
        <v>0</v>
      </c>
      <c r="AD41" s="197">
        <f t="shared" si="15"/>
        <v>0</v>
      </c>
      <c r="AE41" s="199">
        <f t="shared" si="15"/>
        <v>0</v>
      </c>
      <c r="AF41" s="44">
        <f t="shared" si="15"/>
        <v>0</v>
      </c>
      <c r="AG41" s="44">
        <f t="shared" si="15"/>
        <v>0</v>
      </c>
      <c r="AH41" s="44">
        <f t="shared" si="15"/>
        <v>0</v>
      </c>
      <c r="AI41" s="44">
        <f t="shared" si="15"/>
        <v>0</v>
      </c>
      <c r="AJ41" s="44">
        <f t="shared" si="15"/>
        <v>0</v>
      </c>
      <c r="AK41" s="197">
        <f t="shared" si="15"/>
        <v>0</v>
      </c>
      <c r="AL41" s="187"/>
      <c r="AM41" s="188"/>
      <c r="AN41" s="87"/>
      <c r="AO41" s="88"/>
      <c r="AP41" s="220" t="str">
        <f t="shared" si="7"/>
        <v>да</v>
      </c>
      <c r="AQ41" s="220" t="str">
        <f t="shared" si="8"/>
        <v>да</v>
      </c>
      <c r="AR41" s="220" t="str">
        <f t="shared" si="9"/>
        <v>да</v>
      </c>
      <c r="AS41" s="220" t="str">
        <f t="shared" si="10"/>
        <v>да</v>
      </c>
      <c r="AT41" s="220" t="str">
        <f t="shared" si="11"/>
        <v>да</v>
      </c>
      <c r="AU41" s="220" t="str">
        <f t="shared" si="12"/>
        <v>да</v>
      </c>
      <c r="AV41" s="220" t="str">
        <f t="shared" si="13"/>
        <v>да</v>
      </c>
      <c r="AW41" s="218"/>
    </row>
    <row r="42" spans="2:49" ht="12.75">
      <c r="B42" s="79" t="s">
        <v>78</v>
      </c>
      <c r="C42" s="81" t="s">
        <v>50</v>
      </c>
      <c r="D42" s="58">
        <f>E42+G42+H42+I42</f>
        <v>0</v>
      </c>
      <c r="E42" s="29"/>
      <c r="F42" s="27"/>
      <c r="G42" s="27"/>
      <c r="H42" s="27"/>
      <c r="I42" s="137"/>
      <c r="J42" s="154"/>
      <c r="K42" s="140"/>
      <c r="L42" s="140"/>
      <c r="M42" s="140"/>
      <c r="N42" s="140"/>
      <c r="O42" s="140"/>
      <c r="P42" s="140"/>
      <c r="Q42" s="30"/>
      <c r="R42" s="159"/>
      <c r="S42" s="161"/>
      <c r="T42" s="161"/>
      <c r="U42" s="161"/>
      <c r="V42" s="161"/>
      <c r="W42" s="161"/>
      <c r="X42" s="161"/>
      <c r="Y42" s="137"/>
      <c r="Z42" s="139"/>
      <c r="AA42" s="140"/>
      <c r="AB42" s="140"/>
      <c r="AC42" s="140"/>
      <c r="AD42" s="137"/>
      <c r="AE42" s="154"/>
      <c r="AF42" s="140"/>
      <c r="AG42" s="140"/>
      <c r="AH42" s="140"/>
      <c r="AI42" s="140"/>
      <c r="AJ42" s="140"/>
      <c r="AK42" s="137"/>
      <c r="AL42" s="184"/>
      <c r="AM42" s="139"/>
      <c r="AN42" s="27"/>
      <c r="AO42" s="30"/>
      <c r="AP42" s="220" t="str">
        <f t="shared" si="7"/>
        <v>да</v>
      </c>
      <c r="AQ42" s="220" t="str">
        <f t="shared" si="8"/>
        <v>да</v>
      </c>
      <c r="AR42" s="220" t="str">
        <f t="shared" si="9"/>
        <v>да</v>
      </c>
      <c r="AS42" s="220" t="str">
        <f t="shared" si="10"/>
        <v>да</v>
      </c>
      <c r="AT42" s="220" t="str">
        <f t="shared" si="11"/>
        <v>да</v>
      </c>
      <c r="AU42" s="220" t="str">
        <f t="shared" si="12"/>
        <v>да</v>
      </c>
      <c r="AV42" s="220" t="str">
        <f t="shared" si="13"/>
        <v>да</v>
      </c>
      <c r="AW42" s="218"/>
    </row>
    <row r="43" spans="2:49" ht="12.75">
      <c r="B43" s="79" t="s">
        <v>79</v>
      </c>
      <c r="C43" s="82" t="s">
        <v>51</v>
      </c>
      <c r="D43" s="58">
        <f>E43+G43+H43+I43</f>
        <v>0</v>
      </c>
      <c r="E43" s="29"/>
      <c r="F43" s="27"/>
      <c r="G43" s="27"/>
      <c r="H43" s="27"/>
      <c r="I43" s="137"/>
      <c r="J43" s="154"/>
      <c r="K43" s="140"/>
      <c r="L43" s="140"/>
      <c r="M43" s="140"/>
      <c r="N43" s="140"/>
      <c r="O43" s="140"/>
      <c r="P43" s="140"/>
      <c r="Q43" s="30"/>
      <c r="R43" s="159"/>
      <c r="S43" s="161"/>
      <c r="T43" s="161"/>
      <c r="U43" s="161"/>
      <c r="V43" s="161"/>
      <c r="W43" s="161"/>
      <c r="X43" s="161"/>
      <c r="Y43" s="137"/>
      <c r="Z43" s="139"/>
      <c r="AA43" s="140"/>
      <c r="AB43" s="140"/>
      <c r="AC43" s="140"/>
      <c r="AD43" s="137"/>
      <c r="AE43" s="154"/>
      <c r="AF43" s="140"/>
      <c r="AG43" s="140"/>
      <c r="AH43" s="140"/>
      <c r="AI43" s="140"/>
      <c r="AJ43" s="140"/>
      <c r="AK43" s="137"/>
      <c r="AL43" s="184"/>
      <c r="AM43" s="139"/>
      <c r="AN43" s="27"/>
      <c r="AO43" s="30"/>
      <c r="AP43" s="220" t="str">
        <f t="shared" si="7"/>
        <v>да</v>
      </c>
      <c r="AQ43" s="220" t="str">
        <f t="shared" si="8"/>
        <v>да</v>
      </c>
      <c r="AR43" s="220" t="str">
        <f t="shared" si="9"/>
        <v>да</v>
      </c>
      <c r="AS43" s="220" t="str">
        <f t="shared" si="10"/>
        <v>да</v>
      </c>
      <c r="AT43" s="220" t="str">
        <f t="shared" si="11"/>
        <v>да</v>
      </c>
      <c r="AU43" s="220" t="str">
        <f t="shared" si="12"/>
        <v>да</v>
      </c>
      <c r="AV43" s="220" t="str">
        <f t="shared" si="13"/>
        <v>да</v>
      </c>
      <c r="AW43" s="218"/>
    </row>
    <row r="44" spans="2:49" ht="13.5" thickBot="1">
      <c r="B44" s="80" t="s">
        <v>80</v>
      </c>
      <c r="C44" s="83" t="s">
        <v>49</v>
      </c>
      <c r="D44" s="59">
        <f>E44+G44+H44+I44</f>
        <v>0</v>
      </c>
      <c r="E44" s="46"/>
      <c r="F44" s="47"/>
      <c r="G44" s="47"/>
      <c r="H44" s="47"/>
      <c r="I44" s="143"/>
      <c r="J44" s="97"/>
      <c r="K44" s="47"/>
      <c r="L44" s="47"/>
      <c r="M44" s="47"/>
      <c r="N44" s="47"/>
      <c r="O44" s="47"/>
      <c r="P44" s="47"/>
      <c r="Q44" s="143"/>
      <c r="R44" s="99"/>
      <c r="S44" s="49"/>
      <c r="T44" s="49"/>
      <c r="U44" s="49"/>
      <c r="V44" s="49"/>
      <c r="W44" s="49"/>
      <c r="X44" s="49"/>
      <c r="Y44" s="143"/>
      <c r="Z44" s="46"/>
      <c r="AA44" s="47"/>
      <c r="AB44" s="47"/>
      <c r="AC44" s="47"/>
      <c r="AD44" s="48"/>
      <c r="AE44" s="97"/>
      <c r="AF44" s="47"/>
      <c r="AG44" s="47"/>
      <c r="AH44" s="47"/>
      <c r="AI44" s="47"/>
      <c r="AJ44" s="47"/>
      <c r="AK44" s="48"/>
      <c r="AL44" s="93"/>
      <c r="AM44" s="46"/>
      <c r="AN44" s="47"/>
      <c r="AO44" s="48"/>
      <c r="AP44" s="224"/>
      <c r="AQ44" s="224"/>
      <c r="AR44" s="224"/>
      <c r="AS44" s="224"/>
      <c r="AT44" s="224"/>
      <c r="AU44" s="224"/>
      <c r="AV44" s="224"/>
      <c r="AW44" s="220" t="str">
        <f>IF(AND(I44=0,Q44=0),"да",IF(AND(I44&gt;0,Q44=0),"уточнить",IF(AND(I44&gt;0,Q44&gt;0,I44&gt;=Q44),"верно","не верно")))</f>
        <v>да</v>
      </c>
    </row>
    <row r="45" spans="2:49" ht="24.75" thickBot="1">
      <c r="B45" s="78">
        <v>4</v>
      </c>
      <c r="C45" s="72" t="s">
        <v>19</v>
      </c>
      <c r="D45" s="50">
        <f t="shared" si="0"/>
        <v>0</v>
      </c>
      <c r="E45" s="150"/>
      <c r="F45" s="151"/>
      <c r="G45" s="151"/>
      <c r="H45" s="54"/>
      <c r="I45" s="52"/>
      <c r="J45" s="155"/>
      <c r="K45" s="151"/>
      <c r="L45" s="151"/>
      <c r="M45" s="151"/>
      <c r="N45" s="151"/>
      <c r="O45" s="151"/>
      <c r="P45" s="151"/>
      <c r="Q45" s="52"/>
      <c r="R45" s="167"/>
      <c r="S45" s="168"/>
      <c r="T45" s="168"/>
      <c r="U45" s="168"/>
      <c r="V45" s="168"/>
      <c r="W45" s="168"/>
      <c r="X45" s="168"/>
      <c r="Y45" s="142"/>
      <c r="Z45" s="176"/>
      <c r="AA45" s="151"/>
      <c r="AB45" s="177"/>
      <c r="AC45" s="151"/>
      <c r="AD45" s="178"/>
      <c r="AE45" s="155"/>
      <c r="AF45" s="177"/>
      <c r="AG45" s="151"/>
      <c r="AH45" s="177"/>
      <c r="AI45" s="151"/>
      <c r="AJ45" s="177"/>
      <c r="AK45" s="142"/>
      <c r="AL45" s="186"/>
      <c r="AM45" s="150"/>
      <c r="AN45" s="54"/>
      <c r="AO45" s="52"/>
      <c r="AP45" s="220" t="str">
        <f aca="true" t="shared" si="16" ref="AP45:AP50">IF(AND($D45=0,J45=0),"да",IF(AND($D45&gt;0,J45=0),"уточнить",IF(AND($D45&gt;0,J45&gt;0,$D45&gt;=J45),"верно","не верно")))</f>
        <v>да</v>
      </c>
      <c r="AQ45" s="220" t="str">
        <f aca="true" t="shared" si="17" ref="AQ45:AQ50">IF(AND($D45=0,K45=0),"да",IF(AND($D45&gt;0,K45=0),"уточнить",IF(AND($D45&gt;0,K45&gt;0,$D45&gt;=K45),"верно","не верно")))</f>
        <v>да</v>
      </c>
      <c r="AR45" s="220" t="str">
        <f aca="true" t="shared" si="18" ref="AR45:AR50">IF(AND($D45=0,L45=0),"да",IF(AND($D45&gt;0,L45=0),"уточнить",IF(AND($D45&gt;0,L45&gt;0,$D45&gt;=L45),"верно","не верно")))</f>
        <v>да</v>
      </c>
      <c r="AS45" s="220" t="str">
        <f aca="true" t="shared" si="19" ref="AS45:AS50">IF(AND($D45=0,M45=0),"да",IF(AND($D45&gt;0,M45=0),"уточнить",IF(AND($D45&gt;0,M45&gt;0,$D45&gt;=M45),"верно","не верно")))</f>
        <v>да</v>
      </c>
      <c r="AT45" s="220" t="str">
        <f aca="true" t="shared" si="20" ref="AT45:AT50">IF(AND($D45=0,N45=0),"да",IF(AND($D45&gt;0,N45=0),"уточнить",IF(AND($D45&gt;0,N45&gt;0,$D45&gt;=N45),"верно","не верно")))</f>
        <v>да</v>
      </c>
      <c r="AU45" s="220" t="str">
        <f aca="true" t="shared" si="21" ref="AU45:AU50">IF(AND($D45=0,O45=0),"да",IF(AND($D45&gt;0,O45=0),"уточнить",IF(AND($D45&gt;0,O45&gt;0,$D45&gt;=O45),"верно","не верно")))</f>
        <v>да</v>
      </c>
      <c r="AV45" s="220" t="str">
        <f aca="true" t="shared" si="22" ref="AV45:AW50">IF(AND($D45=0,P45=0),"да",IF(AND($D45&gt;0,P45=0),"уточнить",IF(AND($D45&gt;0,P45&gt;0,$D45&gt;=P45),"верно","не верно")))</f>
        <v>да</v>
      </c>
      <c r="AW45" s="218"/>
    </row>
    <row r="46" spans="2:49" ht="21.75" customHeight="1" thickBot="1">
      <c r="B46" s="75">
        <v>5</v>
      </c>
      <c r="C46" s="76" t="s">
        <v>20</v>
      </c>
      <c r="D46" s="77">
        <f t="shared" si="0"/>
        <v>0</v>
      </c>
      <c r="E46" s="152"/>
      <c r="F46" s="153"/>
      <c r="G46" s="153"/>
      <c r="H46" s="153"/>
      <c r="I46" s="62"/>
      <c r="J46" s="156"/>
      <c r="K46" s="153"/>
      <c r="L46" s="153"/>
      <c r="M46" s="153"/>
      <c r="N46" s="153"/>
      <c r="O46" s="153"/>
      <c r="P46" s="153"/>
      <c r="Q46" s="206"/>
      <c r="R46" s="169"/>
      <c r="S46" s="170"/>
      <c r="T46" s="170"/>
      <c r="U46" s="170"/>
      <c r="V46" s="170"/>
      <c r="W46" s="170"/>
      <c r="X46" s="170"/>
      <c r="Y46" s="164"/>
      <c r="Z46" s="179"/>
      <c r="AA46" s="153"/>
      <c r="AB46" s="180"/>
      <c r="AC46" s="153"/>
      <c r="AD46" s="181"/>
      <c r="AE46" s="156"/>
      <c r="AF46" s="180"/>
      <c r="AG46" s="153"/>
      <c r="AH46" s="180"/>
      <c r="AI46" s="153"/>
      <c r="AJ46" s="180"/>
      <c r="AK46" s="164"/>
      <c r="AL46" s="189"/>
      <c r="AM46" s="152"/>
      <c r="AN46" s="61"/>
      <c r="AO46" s="62"/>
      <c r="AP46" s="220" t="str">
        <f t="shared" si="16"/>
        <v>да</v>
      </c>
      <c r="AQ46" s="220" t="str">
        <f t="shared" si="17"/>
        <v>да</v>
      </c>
      <c r="AR46" s="220" t="str">
        <f t="shared" si="18"/>
        <v>да</v>
      </c>
      <c r="AS46" s="220" t="str">
        <f t="shared" si="19"/>
        <v>да</v>
      </c>
      <c r="AT46" s="220" t="str">
        <f t="shared" si="20"/>
        <v>да</v>
      </c>
      <c r="AU46" s="220" t="str">
        <f t="shared" si="21"/>
        <v>да</v>
      </c>
      <c r="AV46" s="220" t="str">
        <f t="shared" si="22"/>
        <v>да</v>
      </c>
      <c r="AW46" s="220" t="str">
        <f t="shared" si="22"/>
        <v>да</v>
      </c>
    </row>
    <row r="47" spans="2:49" ht="15" customHeight="1" thickBot="1">
      <c r="B47" s="12">
        <v>6</v>
      </c>
      <c r="C47" s="35" t="s">
        <v>21</v>
      </c>
      <c r="D47" s="50">
        <f t="shared" si="0"/>
        <v>0</v>
      </c>
      <c r="E47" s="150"/>
      <c r="F47" s="151"/>
      <c r="G47" s="151"/>
      <c r="H47" s="54"/>
      <c r="I47" s="52"/>
      <c r="J47" s="155"/>
      <c r="K47" s="155"/>
      <c r="L47" s="155"/>
      <c r="M47" s="155"/>
      <c r="N47" s="155"/>
      <c r="O47" s="155"/>
      <c r="P47" s="155"/>
      <c r="Q47" s="145"/>
      <c r="R47" s="167"/>
      <c r="S47" s="167"/>
      <c r="T47" s="167"/>
      <c r="U47" s="167"/>
      <c r="V47" s="167"/>
      <c r="W47" s="167"/>
      <c r="X47" s="167">
        <v>3</v>
      </c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77"/>
      <c r="AO47" s="52"/>
      <c r="AP47" s="220" t="str">
        <f t="shared" si="16"/>
        <v>да</v>
      </c>
      <c r="AQ47" s="220" t="str">
        <f t="shared" si="17"/>
        <v>да</v>
      </c>
      <c r="AR47" s="220" t="str">
        <f t="shared" si="18"/>
        <v>да</v>
      </c>
      <c r="AS47" s="220" t="str">
        <f t="shared" si="19"/>
        <v>да</v>
      </c>
      <c r="AT47" s="220" t="str">
        <f t="shared" si="20"/>
        <v>да</v>
      </c>
      <c r="AU47" s="220" t="str">
        <f t="shared" si="21"/>
        <v>да</v>
      </c>
      <c r="AV47" s="220" t="str">
        <f t="shared" si="22"/>
        <v>да</v>
      </c>
      <c r="AW47" s="218"/>
    </row>
    <row r="48" spans="2:49" ht="13.5" thickBot="1">
      <c r="B48" s="12">
        <v>7</v>
      </c>
      <c r="C48" s="35" t="s">
        <v>43</v>
      </c>
      <c r="D48" s="50">
        <f t="shared" si="0"/>
        <v>0</v>
      </c>
      <c r="E48" s="150"/>
      <c r="F48" s="151"/>
      <c r="G48" s="151"/>
      <c r="H48" s="54"/>
      <c r="I48" s="52"/>
      <c r="J48" s="156"/>
      <c r="K48" s="153"/>
      <c r="L48" s="153"/>
      <c r="M48" s="153"/>
      <c r="N48" s="153"/>
      <c r="O48" s="153"/>
      <c r="P48" s="153"/>
      <c r="Q48" s="148"/>
      <c r="R48" s="167"/>
      <c r="S48" s="168"/>
      <c r="T48" s="168"/>
      <c r="U48" s="168"/>
      <c r="V48" s="168"/>
      <c r="W48" s="168"/>
      <c r="X48" s="168"/>
      <c r="Y48" s="142"/>
      <c r="Z48" s="176"/>
      <c r="AA48" s="151"/>
      <c r="AB48" s="177"/>
      <c r="AC48" s="151"/>
      <c r="AD48" s="178"/>
      <c r="AE48" s="155"/>
      <c r="AF48" s="177"/>
      <c r="AG48" s="151"/>
      <c r="AH48" s="177"/>
      <c r="AI48" s="151"/>
      <c r="AJ48" s="177"/>
      <c r="AK48" s="142"/>
      <c r="AL48" s="190"/>
      <c r="AM48" s="150"/>
      <c r="AN48" s="177"/>
      <c r="AO48" s="52"/>
      <c r="AP48" s="220" t="str">
        <f t="shared" si="16"/>
        <v>да</v>
      </c>
      <c r="AQ48" s="220" t="str">
        <f t="shared" si="17"/>
        <v>да</v>
      </c>
      <c r="AR48" s="220" t="str">
        <f t="shared" si="18"/>
        <v>да</v>
      </c>
      <c r="AS48" s="220" t="str">
        <f t="shared" si="19"/>
        <v>да</v>
      </c>
      <c r="AT48" s="220" t="str">
        <f t="shared" si="20"/>
        <v>да</v>
      </c>
      <c r="AU48" s="220" t="str">
        <f t="shared" si="21"/>
        <v>да</v>
      </c>
      <c r="AV48" s="220" t="str">
        <f t="shared" si="22"/>
        <v>да</v>
      </c>
      <c r="AW48" s="218"/>
    </row>
    <row r="49" spans="2:49" ht="13.5" thickBot="1">
      <c r="B49" s="73">
        <v>8</v>
      </c>
      <c r="C49" s="74" t="s">
        <v>22</v>
      </c>
      <c r="D49" s="50">
        <f t="shared" si="0"/>
        <v>0</v>
      </c>
      <c r="E49" s="53"/>
      <c r="F49" s="54"/>
      <c r="G49" s="151"/>
      <c r="H49" s="54"/>
      <c r="I49" s="142"/>
      <c r="J49" s="155"/>
      <c r="K49" s="151"/>
      <c r="L49" s="151"/>
      <c r="M49" s="151"/>
      <c r="N49" s="151"/>
      <c r="O49" s="151"/>
      <c r="P49" s="151"/>
      <c r="Q49" s="115"/>
      <c r="R49" s="167"/>
      <c r="S49" s="168"/>
      <c r="T49" s="168"/>
      <c r="U49" s="168"/>
      <c r="V49" s="168"/>
      <c r="W49" s="168"/>
      <c r="X49" s="168"/>
      <c r="Y49" s="142"/>
      <c r="Z49" s="176"/>
      <c r="AA49" s="151"/>
      <c r="AB49" s="177"/>
      <c r="AC49" s="151"/>
      <c r="AD49" s="178"/>
      <c r="AE49" s="155"/>
      <c r="AF49" s="177"/>
      <c r="AG49" s="151"/>
      <c r="AH49" s="177"/>
      <c r="AI49" s="151"/>
      <c r="AJ49" s="177"/>
      <c r="AK49" s="142"/>
      <c r="AL49" s="186"/>
      <c r="AM49" s="150"/>
      <c r="AN49" s="177"/>
      <c r="AO49" s="178"/>
      <c r="AP49" s="220" t="str">
        <f t="shared" si="16"/>
        <v>да</v>
      </c>
      <c r="AQ49" s="220" t="str">
        <f t="shared" si="17"/>
        <v>да</v>
      </c>
      <c r="AR49" s="220" t="str">
        <f t="shared" si="18"/>
        <v>да</v>
      </c>
      <c r="AS49" s="220" t="str">
        <f t="shared" si="19"/>
        <v>да</v>
      </c>
      <c r="AT49" s="220" t="str">
        <f t="shared" si="20"/>
        <v>да</v>
      </c>
      <c r="AU49" s="220" t="str">
        <f t="shared" si="21"/>
        <v>да</v>
      </c>
      <c r="AV49" s="220" t="str">
        <f t="shared" si="22"/>
        <v>да</v>
      </c>
      <c r="AW49" s="218"/>
    </row>
    <row r="50" spans="2:49" ht="16.5" customHeight="1" thickBot="1">
      <c r="B50" s="228"/>
      <c r="C50" s="236" t="s">
        <v>107</v>
      </c>
      <c r="D50" s="233">
        <f t="shared" si="0"/>
        <v>3</v>
      </c>
      <c r="E50" s="232">
        <v>3</v>
      </c>
      <c r="F50" s="234">
        <v>1</v>
      </c>
      <c r="G50" s="234"/>
      <c r="H50" s="54"/>
      <c r="I50" s="52"/>
      <c r="J50" s="115"/>
      <c r="K50" s="54"/>
      <c r="L50" s="54"/>
      <c r="M50" s="54"/>
      <c r="N50" s="54"/>
      <c r="O50" s="54"/>
      <c r="P50" s="54"/>
      <c r="Q50" s="145"/>
      <c r="R50" s="210"/>
      <c r="S50" s="51"/>
      <c r="T50" s="51"/>
      <c r="U50" s="51"/>
      <c r="V50" s="51"/>
      <c r="W50" s="51"/>
      <c r="X50" s="51"/>
      <c r="Y50" s="52"/>
      <c r="Z50" s="53"/>
      <c r="AA50" s="54"/>
      <c r="AB50" s="54"/>
      <c r="AC50" s="54"/>
      <c r="AD50" s="52"/>
      <c r="AE50" s="230"/>
      <c r="AF50" s="229"/>
      <c r="AG50" s="229"/>
      <c r="AH50" s="229"/>
      <c r="AI50" s="229"/>
      <c r="AJ50" s="229"/>
      <c r="AK50" s="231"/>
      <c r="AL50" s="235"/>
      <c r="AM50" s="232">
        <v>2</v>
      </c>
      <c r="AN50" s="54"/>
      <c r="AO50" s="52"/>
      <c r="AP50" s="220" t="str">
        <f t="shared" si="16"/>
        <v>уточнить</v>
      </c>
      <c r="AQ50" s="220" t="str">
        <f t="shared" si="17"/>
        <v>уточнить</v>
      </c>
      <c r="AR50" s="220" t="str">
        <f t="shared" si="18"/>
        <v>уточнить</v>
      </c>
      <c r="AS50" s="220" t="str">
        <f t="shared" si="19"/>
        <v>уточнить</v>
      </c>
      <c r="AT50" s="220" t="str">
        <f t="shared" si="20"/>
        <v>уточнить</v>
      </c>
      <c r="AU50" s="220" t="str">
        <f t="shared" si="21"/>
        <v>уточнить</v>
      </c>
      <c r="AV50" s="220" t="str">
        <f t="shared" si="22"/>
        <v>уточнить</v>
      </c>
      <c r="AW50" s="218"/>
    </row>
    <row r="51" spans="2:43" s="17" customFormat="1" ht="24.75" customHeight="1" hidden="1">
      <c r="B51" s="308">
        <v>10</v>
      </c>
      <c r="C51" s="242" t="s">
        <v>85</v>
      </c>
      <c r="D51" s="313" t="s">
        <v>92</v>
      </c>
      <c r="E51" s="314"/>
      <c r="F51" s="314"/>
      <c r="G51" s="314"/>
      <c r="H51" s="314"/>
      <c r="I51" s="314"/>
      <c r="J51" s="146"/>
      <c r="K51" s="147"/>
      <c r="L51" s="147"/>
      <c r="M51" s="147"/>
      <c r="N51" s="147"/>
      <c r="O51" s="147"/>
      <c r="P51" s="147"/>
      <c r="Q51" s="131"/>
      <c r="R51" s="101"/>
      <c r="S51" s="101"/>
      <c r="T51" s="101"/>
      <c r="U51" s="101"/>
      <c r="V51" s="101"/>
      <c r="W51" s="101"/>
      <c r="X51" s="101"/>
      <c r="Y51" s="102"/>
      <c r="Z51" s="100"/>
      <c r="AA51" s="103"/>
      <c r="AB51" s="103"/>
      <c r="AC51" s="103"/>
      <c r="AD51" s="104"/>
      <c r="AE51" s="101"/>
      <c r="AF51" s="103"/>
      <c r="AG51" s="103"/>
      <c r="AH51" s="103"/>
      <c r="AI51" s="103"/>
      <c r="AJ51" s="103"/>
      <c r="AK51" s="125"/>
      <c r="AL51" s="94"/>
      <c r="AM51" s="38"/>
      <c r="AN51" s="39"/>
      <c r="AO51" s="40"/>
      <c r="AP51" s="19"/>
      <c r="AQ51" s="19"/>
    </row>
    <row r="52" spans="2:43" s="17" customFormat="1" ht="24.75" customHeight="1" hidden="1">
      <c r="B52" s="309"/>
      <c r="C52" s="243"/>
      <c r="D52" s="117"/>
      <c r="E52" s="134" t="s">
        <v>94</v>
      </c>
      <c r="F52" s="134"/>
      <c r="G52" s="117"/>
      <c r="H52" s="117"/>
      <c r="I52" s="117"/>
      <c r="J52" s="132"/>
      <c r="K52" s="130"/>
      <c r="L52" s="130"/>
      <c r="M52" s="130"/>
      <c r="N52" s="130"/>
      <c r="O52" s="130"/>
      <c r="P52" s="130"/>
      <c r="Q52" s="133"/>
      <c r="R52" s="105"/>
      <c r="S52" s="106"/>
      <c r="T52" s="106"/>
      <c r="U52" s="106"/>
      <c r="V52" s="106"/>
      <c r="W52" s="106"/>
      <c r="X52" s="106"/>
      <c r="Y52" s="107"/>
      <c r="Z52" s="108"/>
      <c r="AA52" s="106"/>
      <c r="AB52" s="106"/>
      <c r="AC52" s="106"/>
      <c r="AD52" s="107"/>
      <c r="AE52" s="105"/>
      <c r="AF52" s="106"/>
      <c r="AG52" s="106"/>
      <c r="AH52" s="106"/>
      <c r="AI52" s="106"/>
      <c r="AJ52" s="106"/>
      <c r="AK52" s="124"/>
      <c r="AL52" s="127"/>
      <c r="AM52" s="128"/>
      <c r="AN52" s="122"/>
      <c r="AO52" s="129"/>
      <c r="AP52" s="19"/>
      <c r="AQ52" s="19"/>
    </row>
    <row r="53" spans="2:43" s="17" customFormat="1" ht="24.75" customHeight="1" hidden="1">
      <c r="B53" s="309"/>
      <c r="C53" s="243"/>
      <c r="D53" s="260" t="s">
        <v>93</v>
      </c>
      <c r="E53" s="261"/>
      <c r="F53" s="261"/>
      <c r="G53" s="261"/>
      <c r="H53" s="261"/>
      <c r="I53" s="261"/>
      <c r="J53" s="132"/>
      <c r="K53" s="130"/>
      <c r="L53" s="130"/>
      <c r="M53" s="130"/>
      <c r="N53" s="130"/>
      <c r="O53" s="130"/>
      <c r="P53" s="130"/>
      <c r="Q53" s="133"/>
      <c r="R53" s="105"/>
      <c r="S53" s="106"/>
      <c r="T53" s="106"/>
      <c r="U53" s="106"/>
      <c r="V53" s="106"/>
      <c r="W53" s="106"/>
      <c r="X53" s="106"/>
      <c r="Y53" s="107"/>
      <c r="Z53" s="121"/>
      <c r="AA53" s="119"/>
      <c r="AB53" s="119"/>
      <c r="AC53" s="119"/>
      <c r="AD53" s="120"/>
      <c r="AE53" s="118"/>
      <c r="AF53" s="119"/>
      <c r="AG53" s="119"/>
      <c r="AH53" s="119"/>
      <c r="AI53" s="119"/>
      <c r="AJ53" s="119"/>
      <c r="AK53" s="123"/>
      <c r="AL53" s="127"/>
      <c r="AM53" s="128"/>
      <c r="AN53" s="122"/>
      <c r="AO53" s="129"/>
      <c r="AP53" s="19"/>
      <c r="AQ53" s="19"/>
    </row>
    <row r="54" spans="2:43" s="17" customFormat="1" ht="24.75" customHeight="1" hidden="1">
      <c r="B54" s="309"/>
      <c r="C54" s="243"/>
      <c r="D54" s="317" t="s">
        <v>86</v>
      </c>
      <c r="E54" s="318"/>
      <c r="F54" s="318"/>
      <c r="G54" s="318"/>
      <c r="H54" s="318"/>
      <c r="I54" s="319"/>
      <c r="J54" s="121"/>
      <c r="K54" s="119"/>
      <c r="L54" s="119"/>
      <c r="M54" s="119"/>
      <c r="N54" s="119"/>
      <c r="O54" s="119"/>
      <c r="P54" s="119"/>
      <c r="Q54" s="120"/>
      <c r="R54" s="105"/>
      <c r="S54" s="106"/>
      <c r="T54" s="106"/>
      <c r="U54" s="106"/>
      <c r="V54" s="106"/>
      <c r="W54" s="106"/>
      <c r="X54" s="106"/>
      <c r="Y54" s="107"/>
      <c r="Z54" s="108"/>
      <c r="AA54" s="106"/>
      <c r="AB54" s="106"/>
      <c r="AC54" s="106"/>
      <c r="AD54" s="107"/>
      <c r="AE54" s="105"/>
      <c r="AF54" s="106"/>
      <c r="AG54" s="106"/>
      <c r="AH54" s="106"/>
      <c r="AI54" s="106"/>
      <c r="AJ54" s="106"/>
      <c r="AK54" s="124"/>
      <c r="AL54" s="127"/>
      <c r="AM54" s="128"/>
      <c r="AN54" s="122"/>
      <c r="AO54" s="129"/>
      <c r="AP54" s="19"/>
      <c r="AQ54" s="19"/>
    </row>
    <row r="55" spans="2:43" s="17" customFormat="1" ht="24.75" customHeight="1" hidden="1" thickBot="1">
      <c r="B55" s="244"/>
      <c r="C55" s="244"/>
      <c r="D55" s="317" t="s">
        <v>84</v>
      </c>
      <c r="E55" s="318"/>
      <c r="F55" s="318"/>
      <c r="G55" s="318"/>
      <c r="H55" s="318"/>
      <c r="I55" s="319"/>
      <c r="J55" s="109"/>
      <c r="K55" s="110"/>
      <c r="L55" s="110"/>
      <c r="M55" s="110"/>
      <c r="N55" s="110"/>
      <c r="O55" s="110"/>
      <c r="P55" s="110"/>
      <c r="Q55" s="111"/>
      <c r="R55" s="110"/>
      <c r="S55" s="110"/>
      <c r="T55" s="110"/>
      <c r="U55" s="110"/>
      <c r="V55" s="110"/>
      <c r="W55" s="110"/>
      <c r="X55" s="110"/>
      <c r="Y55" s="111"/>
      <c r="Z55" s="109"/>
      <c r="AA55" s="112"/>
      <c r="AB55" s="112"/>
      <c r="AC55" s="112"/>
      <c r="AD55" s="113"/>
      <c r="AE55" s="110"/>
      <c r="AF55" s="112"/>
      <c r="AG55" s="112"/>
      <c r="AH55" s="112"/>
      <c r="AI55" s="112"/>
      <c r="AJ55" s="112"/>
      <c r="AK55" s="126"/>
      <c r="AL55" s="95"/>
      <c r="AM55" s="41"/>
      <c r="AN55" s="42"/>
      <c r="AO55" s="43"/>
      <c r="AP55" s="19"/>
      <c r="AQ55" s="19"/>
    </row>
    <row r="56" spans="3:39" ht="26.25" customHeight="1">
      <c r="C56" s="238" t="s">
        <v>108</v>
      </c>
      <c r="D56" s="238"/>
      <c r="E56" s="207" t="str">
        <f>IF(AND(SUM(E23:E39)=0,E22=0),"да",IF(AND(E22&lt;SUM(E23:E39),E22&gt;=MAX(E23:E39)),"Да",IF(AND(COUNTIF(E23:E39,"&gt;0")=1,SUM(E23:E39)=E22),"верно","уточнить")))</f>
        <v>Да</v>
      </c>
      <c r="F56" s="207" t="str">
        <f aca="true" t="shared" si="23" ref="F56:AK56">IF(AND(SUM(F23:F39)=0,F22=0),"да",IF(AND(F22&lt;SUM(F23:F39),F22&gt;=MAX(F23:F39)),"Да",IF(AND(COUNTIF(F23:F39,"&gt;0")=1,SUM(F23:F39)=F22),"верно","уточнить")))</f>
        <v>Да</v>
      </c>
      <c r="G56" s="207" t="str">
        <f t="shared" si="23"/>
        <v>Да</v>
      </c>
      <c r="H56" s="207" t="str">
        <f t="shared" si="23"/>
        <v>верно</v>
      </c>
      <c r="I56" s="207" t="str">
        <f t="shared" si="23"/>
        <v>Да</v>
      </c>
      <c r="J56" s="207" t="str">
        <f t="shared" si="23"/>
        <v>Да</v>
      </c>
      <c r="K56" s="207" t="str">
        <f t="shared" si="23"/>
        <v>уточнить</v>
      </c>
      <c r="L56" s="207" t="str">
        <f t="shared" si="23"/>
        <v>уточнить</v>
      </c>
      <c r="M56" s="207" t="str">
        <f t="shared" si="23"/>
        <v>верно</v>
      </c>
      <c r="N56" s="207" t="str">
        <f t="shared" si="23"/>
        <v>уточнить</v>
      </c>
      <c r="O56" s="207" t="str">
        <f t="shared" si="23"/>
        <v>уточнить</v>
      </c>
      <c r="P56" s="207" t="str">
        <f t="shared" si="23"/>
        <v>уточнить</v>
      </c>
      <c r="Q56" s="207" t="str">
        <f t="shared" si="23"/>
        <v>Да</v>
      </c>
      <c r="R56" s="207" t="str">
        <f t="shared" si="23"/>
        <v>верно</v>
      </c>
      <c r="S56" s="207" t="str">
        <f t="shared" si="23"/>
        <v>да</v>
      </c>
      <c r="T56" s="207" t="str">
        <f t="shared" si="23"/>
        <v>да</v>
      </c>
      <c r="U56" s="207" t="str">
        <f t="shared" si="23"/>
        <v>да</v>
      </c>
      <c r="V56" s="207" t="str">
        <f t="shared" si="23"/>
        <v>да</v>
      </c>
      <c r="W56" s="207" t="str">
        <f t="shared" si="23"/>
        <v>да</v>
      </c>
      <c r="X56" s="207" t="str">
        <f t="shared" si="23"/>
        <v>да</v>
      </c>
      <c r="Y56" s="207" t="str">
        <f t="shared" si="23"/>
        <v>уточнить</v>
      </c>
      <c r="Z56" s="207" t="str">
        <f t="shared" si="23"/>
        <v>да</v>
      </c>
      <c r="AA56" s="207" t="str">
        <f t="shared" si="23"/>
        <v>да</v>
      </c>
      <c r="AB56" s="207" t="str">
        <f t="shared" si="23"/>
        <v>да</v>
      </c>
      <c r="AC56" s="207" t="str">
        <f t="shared" si="23"/>
        <v>да</v>
      </c>
      <c r="AD56" s="207" t="str">
        <f t="shared" si="23"/>
        <v>да</v>
      </c>
      <c r="AE56" s="207" t="str">
        <f t="shared" si="23"/>
        <v>уточнить</v>
      </c>
      <c r="AF56" s="207" t="str">
        <f t="shared" si="23"/>
        <v>верно</v>
      </c>
      <c r="AG56" s="207" t="str">
        <f t="shared" si="23"/>
        <v>верно</v>
      </c>
      <c r="AH56" s="207" t="str">
        <f t="shared" si="23"/>
        <v>да</v>
      </c>
      <c r="AI56" s="207" t="str">
        <f t="shared" si="23"/>
        <v>да</v>
      </c>
      <c r="AJ56" s="207" t="str">
        <f t="shared" si="23"/>
        <v>да</v>
      </c>
      <c r="AK56" s="207" t="str">
        <f t="shared" si="23"/>
        <v>да</v>
      </c>
      <c r="AL56" s="207" t="str">
        <f>IF(AND(D22=0,AL22=0),"да",IF(AND(AND(D23&gt;AL23,D23&gt;0,AL23&gt;0),AND(D30&gt;AL30,D30&gt;0,AL30&gt;0),AND(SUM(AL23+AL30)&gt;=AL22)),"верно",IF(AL22&gt;=MAX(AL23:AL30),"ДА","не верно")))</f>
        <v>ДА</v>
      </c>
      <c r="AM56" s="207" t="str">
        <f>IF(AND(SUM(AM23:AM39)=0,AM22=0),"0",IF(AND(AM22&lt;=SUM(AM23:AM39),AM22&gt;=MAX(AM23:AM39)),"уточнить",IF(AND(COUNTIF(AM23:AM39,"&gt;0")=1,SUM(AM23:AM39)=AM22),"верно","не верно")))</f>
        <v>уточнить</v>
      </c>
    </row>
    <row r="57" spans="3:39" ht="26.25" customHeight="1">
      <c r="C57" s="237" t="s">
        <v>109</v>
      </c>
      <c r="D57" s="237"/>
      <c r="E57" s="207">
        <f>SUM(E23:E39)-E22</f>
        <v>52</v>
      </c>
      <c r="F57" s="207">
        <f>SUM(F23:F39)-F22</f>
        <v>23</v>
      </c>
      <c r="G57" s="207">
        <f>SUM(G23:G39)-G22</f>
        <v>2</v>
      </c>
      <c r="H57" s="207">
        <f>SUM(H23:H39)-H22</f>
        <v>0</v>
      </c>
      <c r="I57" s="207">
        <f>SUM(I23:I39)-I22</f>
        <v>98</v>
      </c>
      <c r="J57" s="207">
        <f aca="true" t="shared" si="24" ref="J57:AK57">SUM(J23:J39)-J22</f>
        <v>1</v>
      </c>
      <c r="K57" s="207">
        <f t="shared" si="24"/>
        <v>0</v>
      </c>
      <c r="L57" s="207">
        <f t="shared" si="24"/>
        <v>0</v>
      </c>
      <c r="M57" s="207">
        <f t="shared" si="24"/>
        <v>0</v>
      </c>
      <c r="N57" s="207">
        <f t="shared" si="24"/>
        <v>0</v>
      </c>
      <c r="O57" s="207">
        <f t="shared" si="24"/>
        <v>0</v>
      </c>
      <c r="P57" s="207">
        <f t="shared" si="24"/>
        <v>0</v>
      </c>
      <c r="Q57" s="207">
        <f t="shared" si="24"/>
        <v>98</v>
      </c>
      <c r="R57" s="207">
        <f t="shared" si="24"/>
        <v>0</v>
      </c>
      <c r="S57" s="207">
        <f t="shared" si="24"/>
        <v>0</v>
      </c>
      <c r="T57" s="207">
        <f t="shared" si="24"/>
        <v>0</v>
      </c>
      <c r="U57" s="207">
        <f t="shared" si="24"/>
        <v>0</v>
      </c>
      <c r="V57" s="207">
        <f t="shared" si="24"/>
        <v>0</v>
      </c>
      <c r="W57" s="207">
        <f t="shared" si="24"/>
        <v>0</v>
      </c>
      <c r="X57" s="207">
        <f t="shared" si="24"/>
        <v>0</v>
      </c>
      <c r="Y57" s="207">
        <f t="shared" si="24"/>
        <v>0</v>
      </c>
      <c r="Z57" s="207">
        <f t="shared" si="24"/>
        <v>0</v>
      </c>
      <c r="AA57" s="207">
        <f t="shared" si="24"/>
        <v>0</v>
      </c>
      <c r="AB57" s="207">
        <f t="shared" si="24"/>
        <v>0</v>
      </c>
      <c r="AC57" s="207">
        <f t="shared" si="24"/>
        <v>0</v>
      </c>
      <c r="AD57" s="207">
        <f t="shared" si="24"/>
        <v>0</v>
      </c>
      <c r="AE57" s="207">
        <f t="shared" si="24"/>
        <v>0</v>
      </c>
      <c r="AF57" s="207">
        <f t="shared" si="24"/>
        <v>0</v>
      </c>
      <c r="AG57" s="207">
        <f t="shared" si="24"/>
        <v>0</v>
      </c>
      <c r="AH57" s="207">
        <f t="shared" si="24"/>
        <v>0</v>
      </c>
      <c r="AI57" s="207">
        <f t="shared" si="24"/>
        <v>0</v>
      </c>
      <c r="AJ57" s="207">
        <f t="shared" si="24"/>
        <v>0</v>
      </c>
      <c r="AK57" s="207">
        <f t="shared" si="24"/>
        <v>0</v>
      </c>
      <c r="AL57" s="207" t="str">
        <f>IF(AND(SUM(D47:D49)=0,SUM(AL47:AL49)=0),"0",IF(AND(SUM(D47:D48)&gt;0,SUM(AL47:AL48)&gt;0,SUM(D47:D48)&gt;SUM(AL47:AL48)),"верно","не верно"))</f>
        <v>0</v>
      </c>
      <c r="AM57" s="207" t="str">
        <f>IF(AND(SUM(D40:D49)=0,SUM(AM40:AM49)=0),"0",IF(AND(SUM(D40:D49)&gt;=SUM(AM40:AM49),SUM(D40:D49)&gt;0,SUM(AM40:AM49)&gt;0),"верно","не верно"))</f>
        <v>0</v>
      </c>
    </row>
    <row r="58" spans="3:39" ht="24.75" customHeight="1">
      <c r="C58" s="238" t="s">
        <v>110</v>
      </c>
      <c r="D58" s="238"/>
      <c r="E58" s="207" t="str">
        <f>IF(SUM(E40:E49)=0,"Да",IF(AND(SUM(E40:E49)&gt;0,E22=0),"верно","не верно"))</f>
        <v>Да</v>
      </c>
      <c r="F58" s="207" t="str">
        <f>IF(SUM(F40:F49)=0,"Да",IF(AND(SUM(F40:F49)&gt;0,F22=0),"верно","не верно"))</f>
        <v>Да</v>
      </c>
      <c r="G58" s="207" t="str">
        <f>IF(SUM(G40:G49)=0,"Да",IF(AND(SUM(G40:G49)&gt;0,G22=0),"верно","не верно"))</f>
        <v>Да</v>
      </c>
      <c r="H58" s="207" t="str">
        <f>IF(SUM(H40:H49)=0,"Да",IF(AND(SUM(H40:H49)&gt;0,H22=0),"верно","не верно"))</f>
        <v>Да</v>
      </c>
      <c r="I58" s="207" t="str">
        <f>IF(SUM(I40:I49)=0,"Да",IF(AND(SUM(I40:I49)&gt;0,I22=0),"верно","не верно"))</f>
        <v>Да</v>
      </c>
      <c r="J58" s="207" t="str">
        <f>IF(AND(SUM($D$40:$D$49)=0,SUM(J40:J49)=0),"Да",IF(SUM($D$40:$D$49)&gt;=SUM(J40:J49),"верно","не верно"))</f>
        <v>Да</v>
      </c>
      <c r="K58" s="207" t="str">
        <f aca="true" t="shared" si="25" ref="K58:AK58">IF(AND(SUM($D$40:$D$49)=0,SUM(K40:K49)=0),"Да",IF(SUM($D$40:$D$49)&gt;=SUM(K40:K49),"верно","не верно"))</f>
        <v>Да</v>
      </c>
      <c r="L58" s="207" t="str">
        <f t="shared" si="25"/>
        <v>Да</v>
      </c>
      <c r="M58" s="207" t="str">
        <f t="shared" si="25"/>
        <v>Да</v>
      </c>
      <c r="N58" s="207" t="str">
        <f t="shared" si="25"/>
        <v>Да</v>
      </c>
      <c r="O58" s="207" t="str">
        <f t="shared" si="25"/>
        <v>Да</v>
      </c>
      <c r="P58" s="207" t="str">
        <f t="shared" si="25"/>
        <v>Да</v>
      </c>
      <c r="Q58" s="207" t="str">
        <f t="shared" si="25"/>
        <v>Да</v>
      </c>
      <c r="R58" s="207" t="str">
        <f t="shared" si="25"/>
        <v>Да</v>
      </c>
      <c r="S58" s="207" t="str">
        <f t="shared" si="25"/>
        <v>Да</v>
      </c>
      <c r="T58" s="207" t="str">
        <f t="shared" si="25"/>
        <v>Да</v>
      </c>
      <c r="U58" s="207" t="str">
        <f t="shared" si="25"/>
        <v>Да</v>
      </c>
      <c r="V58" s="207" t="str">
        <f t="shared" si="25"/>
        <v>Да</v>
      </c>
      <c r="W58" s="207" t="str">
        <f t="shared" si="25"/>
        <v>Да</v>
      </c>
      <c r="X58" s="207" t="str">
        <f t="shared" si="25"/>
        <v>не верно</v>
      </c>
      <c r="Y58" s="207" t="str">
        <f t="shared" si="25"/>
        <v>Да</v>
      </c>
      <c r="Z58" s="207" t="str">
        <f t="shared" si="25"/>
        <v>Да</v>
      </c>
      <c r="AA58" s="207" t="str">
        <f t="shared" si="25"/>
        <v>Да</v>
      </c>
      <c r="AB58" s="207" t="str">
        <f t="shared" si="25"/>
        <v>Да</v>
      </c>
      <c r="AC58" s="207" t="str">
        <f t="shared" si="25"/>
        <v>Да</v>
      </c>
      <c r="AD58" s="207" t="str">
        <f t="shared" si="25"/>
        <v>Да</v>
      </c>
      <c r="AE58" s="207" t="str">
        <f t="shared" si="25"/>
        <v>Да</v>
      </c>
      <c r="AF58" s="207" t="str">
        <f t="shared" si="25"/>
        <v>Да</v>
      </c>
      <c r="AG58" s="207" t="str">
        <f t="shared" si="25"/>
        <v>Да</v>
      </c>
      <c r="AH58" s="207" t="str">
        <f t="shared" si="25"/>
        <v>Да</v>
      </c>
      <c r="AI58" s="207" t="str">
        <f t="shared" si="25"/>
        <v>Да</v>
      </c>
      <c r="AJ58" s="207" t="str">
        <f t="shared" si="25"/>
        <v>Да</v>
      </c>
      <c r="AK58" s="207" t="str">
        <f t="shared" si="25"/>
        <v>Да</v>
      </c>
      <c r="AL58" s="207" t="str">
        <f>IF(AND(SUM($D$40:$D$49)=0,SUM(AL40:AL49)=0),"Да",IF(SUM($D$40:$D$49)&gt;SUM(AL40:AL49),"верно","уточнить"))</f>
        <v>Да</v>
      </c>
      <c r="AM58" s="207" t="str">
        <f>IF(AND(SUM($D$40:$D$49)=0,SUM(AM40:AM49)=0),"Да",IF(SUM($D$40:$D$49)&gt;=SUM(AM40:AM49),"верно",IF(SUM($D$40:$D$49)=SUM(AM40:AM49),"уточнить","не верно")))</f>
        <v>Да</v>
      </c>
    </row>
    <row r="59" spans="2:43" s="17" customFormat="1" ht="16.5" customHeight="1">
      <c r="B59" s="20"/>
      <c r="C59" s="21"/>
      <c r="D59" s="22"/>
      <c r="E59" s="22"/>
      <c r="F59" s="225" t="str">
        <f>IF(AND(E22&gt;=F22,E23&gt;=F23,E24&gt;=F24,E25&gt;=F25,E27&gt;=F27,E28&gt;=F28,E30&gt;=F30,E31&gt;=F31,E34&gt;=F34,E45&gt;=F45,E46&gt;=F46,E47&gt;=F47,E48&gt;=F48,E50&gt;=F50),"да","не верно")</f>
        <v>да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19"/>
      <c r="AQ59" s="19"/>
    </row>
    <row r="60" spans="4:37" ht="12.75" customHeight="1">
      <c r="D60" s="13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</row>
    <row r="61" spans="3:41" ht="15" customHeight="1">
      <c r="C61" s="14"/>
      <c r="D61" s="63" t="s">
        <v>95</v>
      </c>
      <c r="E61" s="259" t="s">
        <v>115</v>
      </c>
      <c r="F61" s="259"/>
      <c r="G61" s="259"/>
      <c r="H61" s="259"/>
      <c r="I61" s="259"/>
      <c r="J61" s="259"/>
      <c r="K61" s="202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3:41" ht="12.75">
      <c r="C62" s="14"/>
      <c r="D62" s="16"/>
      <c r="E62" s="15"/>
      <c r="F62" s="15"/>
      <c r="G62" s="221" t="s">
        <v>97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3:41" ht="15" customHeight="1">
      <c r="C63" s="14"/>
      <c r="D63" s="36" t="s">
        <v>96</v>
      </c>
      <c r="E63" s="222">
        <v>8833</v>
      </c>
      <c r="F63" s="259" t="s">
        <v>114</v>
      </c>
      <c r="G63" s="259"/>
      <c r="H63" s="259"/>
      <c r="I63" s="259"/>
      <c r="J63" s="259"/>
      <c r="K63" s="202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3:41" ht="12.75">
      <c r="C64" s="15"/>
      <c r="D64" s="15"/>
      <c r="E64" s="15"/>
      <c r="F64" s="221" t="s">
        <v>103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3:41" ht="12.7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3:41" ht="12.75" customHeight="1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98" ht="12" customHeight="1"/>
    <row r="99" spans="4:19" ht="7.5" customHeight="1" hidden="1" thickBot="1">
      <c r="D99" s="26">
        <v>23</v>
      </c>
      <c r="E99" s="7">
        <v>24</v>
      </c>
      <c r="F99" s="26">
        <v>25</v>
      </c>
      <c r="G99" s="7">
        <v>26</v>
      </c>
      <c r="H99" s="26">
        <v>27</v>
      </c>
      <c r="I99" s="7">
        <v>28</v>
      </c>
      <c r="J99" s="26">
        <v>29</v>
      </c>
      <c r="K99" s="7">
        <v>30</v>
      </c>
      <c r="L99" s="26">
        <v>31</v>
      </c>
      <c r="M99" s="7">
        <v>32</v>
      </c>
      <c r="N99" s="26">
        <v>33</v>
      </c>
      <c r="O99" s="7">
        <v>34</v>
      </c>
      <c r="P99" s="26">
        <v>35</v>
      </c>
      <c r="Q99" s="7">
        <v>36</v>
      </c>
      <c r="R99" s="26">
        <v>37</v>
      </c>
      <c r="S99" s="7">
        <v>38</v>
      </c>
    </row>
    <row r="100" spans="4:19" ht="12.75" hidden="1">
      <c r="D100" s="1">
        <f aca="true" t="shared" si="26" ref="D100:D129">Z22</f>
        <v>0</v>
      </c>
      <c r="E100" s="1">
        <f aca="true" t="shared" si="27" ref="E100:S100">AA22</f>
        <v>0</v>
      </c>
      <c r="F100" s="1">
        <f t="shared" si="27"/>
        <v>0</v>
      </c>
      <c r="G100" s="1">
        <f t="shared" si="27"/>
        <v>0</v>
      </c>
      <c r="H100" s="1">
        <f t="shared" si="27"/>
        <v>0</v>
      </c>
      <c r="I100" s="1">
        <f t="shared" si="27"/>
        <v>342</v>
      </c>
      <c r="J100" s="1">
        <f t="shared" si="27"/>
        <v>24</v>
      </c>
      <c r="K100" s="1">
        <f t="shared" si="27"/>
        <v>23</v>
      </c>
      <c r="L100" s="1">
        <f t="shared" si="27"/>
        <v>0</v>
      </c>
      <c r="M100" s="1">
        <f t="shared" si="27"/>
        <v>0</v>
      </c>
      <c r="N100" s="1">
        <f t="shared" si="27"/>
        <v>0</v>
      </c>
      <c r="O100" s="1">
        <f t="shared" si="27"/>
        <v>0</v>
      </c>
      <c r="P100" s="1">
        <f t="shared" si="27"/>
        <v>0</v>
      </c>
      <c r="Q100" s="1">
        <f t="shared" si="27"/>
        <v>848</v>
      </c>
      <c r="R100" s="1">
        <f t="shared" si="27"/>
        <v>0</v>
      </c>
      <c r="S100" s="1">
        <f t="shared" si="27"/>
        <v>0</v>
      </c>
    </row>
    <row r="101" spans="4:19" ht="12.75" hidden="1">
      <c r="D101" s="1">
        <f t="shared" si="26"/>
        <v>0</v>
      </c>
      <c r="E101" s="1">
        <f aca="true" t="shared" si="28" ref="E101:E129">AA23</f>
        <v>0</v>
      </c>
      <c r="F101" s="1">
        <f aca="true" t="shared" si="29" ref="F101:F129">AB23</f>
        <v>0</v>
      </c>
      <c r="G101" s="1">
        <f aca="true" t="shared" si="30" ref="G101:G129">AC23</f>
        <v>0</v>
      </c>
      <c r="H101" s="1">
        <f aca="true" t="shared" si="31" ref="H101:H129">AD23</f>
        <v>0</v>
      </c>
      <c r="I101" s="1">
        <f aca="true" t="shared" si="32" ref="I101:I129">AE23</f>
        <v>249</v>
      </c>
      <c r="J101" s="1">
        <f aca="true" t="shared" si="33" ref="J101:J129">AF23</f>
        <v>0</v>
      </c>
      <c r="K101" s="1">
        <f aca="true" t="shared" si="34" ref="K101:K129">AG23</f>
        <v>0</v>
      </c>
      <c r="L101" s="1">
        <f aca="true" t="shared" si="35" ref="L101:L129">AH23</f>
        <v>0</v>
      </c>
      <c r="M101" s="1">
        <f aca="true" t="shared" si="36" ref="M101:M129">AI23</f>
        <v>0</v>
      </c>
      <c r="N101" s="1">
        <f aca="true" t="shared" si="37" ref="N101:N129">AJ23</f>
        <v>0</v>
      </c>
      <c r="O101" s="1">
        <f aca="true" t="shared" si="38" ref="O101:O129">AK23</f>
        <v>0</v>
      </c>
      <c r="P101" s="1">
        <f aca="true" t="shared" si="39" ref="P101:P129">AL23</f>
        <v>0</v>
      </c>
      <c r="Q101" s="1">
        <f aca="true" t="shared" si="40" ref="Q101:Q129">AM23</f>
        <v>627</v>
      </c>
      <c r="R101" s="1">
        <f aca="true" t="shared" si="41" ref="R101:R129">AN23</f>
        <v>0</v>
      </c>
      <c r="S101" s="1">
        <f aca="true" t="shared" si="42" ref="S101:S129">AO23</f>
        <v>0</v>
      </c>
    </row>
    <row r="102" spans="4:19" ht="12.75" hidden="1">
      <c r="D102" s="1">
        <f t="shared" si="26"/>
        <v>0</v>
      </c>
      <c r="E102" s="1">
        <f t="shared" si="28"/>
        <v>0</v>
      </c>
      <c r="F102" s="1">
        <f t="shared" si="29"/>
        <v>0</v>
      </c>
      <c r="G102" s="1">
        <f t="shared" si="30"/>
        <v>0</v>
      </c>
      <c r="H102" s="1">
        <f t="shared" si="31"/>
        <v>0</v>
      </c>
      <c r="I102" s="1">
        <f t="shared" si="32"/>
        <v>74</v>
      </c>
      <c r="J102" s="1">
        <f t="shared" si="33"/>
        <v>0</v>
      </c>
      <c r="K102" s="1">
        <f t="shared" si="34"/>
        <v>0</v>
      </c>
      <c r="L102" s="1">
        <f t="shared" si="35"/>
        <v>0</v>
      </c>
      <c r="M102" s="1">
        <f t="shared" si="36"/>
        <v>0</v>
      </c>
      <c r="N102" s="1">
        <f t="shared" si="37"/>
        <v>0</v>
      </c>
      <c r="O102" s="1">
        <f t="shared" si="38"/>
        <v>0</v>
      </c>
      <c r="P102" s="1">
        <f t="shared" si="39"/>
        <v>0</v>
      </c>
      <c r="Q102" s="1">
        <f t="shared" si="40"/>
        <v>81</v>
      </c>
      <c r="R102" s="1">
        <f t="shared" si="41"/>
        <v>0</v>
      </c>
      <c r="S102" s="1">
        <f t="shared" si="42"/>
        <v>0</v>
      </c>
    </row>
    <row r="103" spans="4:19" ht="12.75" hidden="1">
      <c r="D103" s="1">
        <f t="shared" si="26"/>
        <v>0</v>
      </c>
      <c r="E103" s="1">
        <f t="shared" si="28"/>
        <v>0</v>
      </c>
      <c r="F103" s="1">
        <f t="shared" si="29"/>
        <v>0</v>
      </c>
      <c r="G103" s="1">
        <f t="shared" si="30"/>
        <v>0</v>
      </c>
      <c r="H103" s="1">
        <f t="shared" si="31"/>
        <v>0</v>
      </c>
      <c r="I103" s="1">
        <f t="shared" si="32"/>
        <v>0</v>
      </c>
      <c r="J103" s="1">
        <f t="shared" si="33"/>
        <v>0</v>
      </c>
      <c r="K103" s="1">
        <f t="shared" si="34"/>
        <v>0</v>
      </c>
      <c r="L103" s="1">
        <f t="shared" si="35"/>
        <v>0</v>
      </c>
      <c r="M103" s="1">
        <f t="shared" si="36"/>
        <v>0</v>
      </c>
      <c r="N103" s="1">
        <f t="shared" si="37"/>
        <v>0</v>
      </c>
      <c r="O103" s="1">
        <f t="shared" si="38"/>
        <v>0</v>
      </c>
      <c r="P103" s="1">
        <f t="shared" si="39"/>
        <v>0</v>
      </c>
      <c r="Q103" s="1">
        <f t="shared" si="40"/>
        <v>0</v>
      </c>
      <c r="R103" s="1">
        <f t="shared" si="41"/>
        <v>0</v>
      </c>
      <c r="S103" s="1">
        <f t="shared" si="42"/>
        <v>0</v>
      </c>
    </row>
    <row r="104" spans="4:19" ht="12.75" hidden="1">
      <c r="D104" s="1">
        <f t="shared" si="26"/>
        <v>0</v>
      </c>
      <c r="E104" s="1">
        <f t="shared" si="28"/>
        <v>0</v>
      </c>
      <c r="F104" s="1">
        <f t="shared" si="29"/>
        <v>0</v>
      </c>
      <c r="G104" s="1">
        <f t="shared" si="30"/>
        <v>0</v>
      </c>
      <c r="H104" s="1">
        <f t="shared" si="31"/>
        <v>0</v>
      </c>
      <c r="I104" s="1">
        <f t="shared" si="32"/>
        <v>0</v>
      </c>
      <c r="J104" s="1">
        <f t="shared" si="33"/>
        <v>0</v>
      </c>
      <c r="K104" s="1">
        <f t="shared" si="34"/>
        <v>0</v>
      </c>
      <c r="L104" s="1">
        <f t="shared" si="35"/>
        <v>0</v>
      </c>
      <c r="M104" s="1">
        <f t="shared" si="36"/>
        <v>0</v>
      </c>
      <c r="N104" s="1">
        <f t="shared" si="37"/>
        <v>0</v>
      </c>
      <c r="O104" s="1">
        <f t="shared" si="38"/>
        <v>0</v>
      </c>
      <c r="P104" s="1">
        <f t="shared" si="39"/>
        <v>0</v>
      </c>
      <c r="Q104" s="1">
        <f t="shared" si="40"/>
        <v>0</v>
      </c>
      <c r="R104" s="1">
        <f t="shared" si="41"/>
        <v>0</v>
      </c>
      <c r="S104" s="1">
        <f t="shared" si="42"/>
        <v>0</v>
      </c>
    </row>
    <row r="105" spans="4:19" ht="12.75" hidden="1">
      <c r="D105" s="1">
        <f t="shared" si="26"/>
        <v>0</v>
      </c>
      <c r="E105" s="1">
        <f t="shared" si="28"/>
        <v>0</v>
      </c>
      <c r="F105" s="1">
        <f t="shared" si="29"/>
        <v>0</v>
      </c>
      <c r="G105" s="1">
        <f t="shared" si="30"/>
        <v>0</v>
      </c>
      <c r="H105" s="1">
        <f t="shared" si="31"/>
        <v>0</v>
      </c>
      <c r="I105" s="1">
        <f t="shared" si="32"/>
        <v>0</v>
      </c>
      <c r="J105" s="1">
        <f t="shared" si="33"/>
        <v>0</v>
      </c>
      <c r="K105" s="1">
        <f t="shared" si="34"/>
        <v>0</v>
      </c>
      <c r="L105" s="1">
        <f t="shared" si="35"/>
        <v>0</v>
      </c>
      <c r="M105" s="1">
        <f t="shared" si="36"/>
        <v>0</v>
      </c>
      <c r="N105" s="1">
        <f t="shared" si="37"/>
        <v>0</v>
      </c>
      <c r="O105" s="1">
        <f t="shared" si="38"/>
        <v>0</v>
      </c>
      <c r="P105" s="1">
        <f t="shared" si="39"/>
        <v>0</v>
      </c>
      <c r="Q105" s="1">
        <f t="shared" si="40"/>
        <v>0</v>
      </c>
      <c r="R105" s="1">
        <f t="shared" si="41"/>
        <v>0</v>
      </c>
      <c r="S105" s="1">
        <f t="shared" si="42"/>
        <v>0</v>
      </c>
    </row>
    <row r="106" spans="4:19" ht="12.75" hidden="1">
      <c r="D106" s="1">
        <f t="shared" si="26"/>
        <v>0</v>
      </c>
      <c r="E106" s="1">
        <f t="shared" si="28"/>
        <v>0</v>
      </c>
      <c r="F106" s="1">
        <f t="shared" si="29"/>
        <v>0</v>
      </c>
      <c r="G106" s="1">
        <f t="shared" si="30"/>
        <v>0</v>
      </c>
      <c r="H106" s="1">
        <f t="shared" si="31"/>
        <v>0</v>
      </c>
      <c r="I106" s="1">
        <f t="shared" si="32"/>
        <v>0</v>
      </c>
      <c r="J106" s="1">
        <f t="shared" si="33"/>
        <v>0</v>
      </c>
      <c r="K106" s="1">
        <f t="shared" si="34"/>
        <v>0</v>
      </c>
      <c r="L106" s="1">
        <f t="shared" si="35"/>
        <v>0</v>
      </c>
      <c r="M106" s="1">
        <f t="shared" si="36"/>
        <v>0</v>
      </c>
      <c r="N106" s="1">
        <f t="shared" si="37"/>
        <v>0</v>
      </c>
      <c r="O106" s="1">
        <f t="shared" si="38"/>
        <v>0</v>
      </c>
      <c r="P106" s="1">
        <f t="shared" si="39"/>
        <v>0</v>
      </c>
      <c r="Q106" s="1">
        <f t="shared" si="40"/>
        <v>0</v>
      </c>
      <c r="R106" s="1">
        <f t="shared" si="41"/>
        <v>0</v>
      </c>
      <c r="S106" s="1">
        <f t="shared" si="42"/>
        <v>0</v>
      </c>
    </row>
    <row r="107" spans="4:19" ht="12.75" hidden="1">
      <c r="D107" s="1">
        <f t="shared" si="26"/>
        <v>0</v>
      </c>
      <c r="E107" s="1">
        <f t="shared" si="28"/>
        <v>0</v>
      </c>
      <c r="F107" s="1">
        <f t="shared" si="29"/>
        <v>0</v>
      </c>
      <c r="G107" s="1">
        <f t="shared" si="30"/>
        <v>0</v>
      </c>
      <c r="H107" s="1">
        <f t="shared" si="31"/>
        <v>0</v>
      </c>
      <c r="I107" s="1">
        <f t="shared" si="32"/>
        <v>0</v>
      </c>
      <c r="J107" s="1">
        <f t="shared" si="33"/>
        <v>0</v>
      </c>
      <c r="K107" s="1">
        <f t="shared" si="34"/>
        <v>0</v>
      </c>
      <c r="L107" s="1">
        <f t="shared" si="35"/>
        <v>0</v>
      </c>
      <c r="M107" s="1">
        <f t="shared" si="36"/>
        <v>0</v>
      </c>
      <c r="N107" s="1">
        <f t="shared" si="37"/>
        <v>0</v>
      </c>
      <c r="O107" s="1">
        <f t="shared" si="38"/>
        <v>0</v>
      </c>
      <c r="P107" s="1">
        <f t="shared" si="39"/>
        <v>0</v>
      </c>
      <c r="Q107" s="1">
        <f t="shared" si="40"/>
        <v>0</v>
      </c>
      <c r="R107" s="1">
        <f t="shared" si="41"/>
        <v>0</v>
      </c>
      <c r="S107" s="1">
        <f t="shared" si="42"/>
        <v>0</v>
      </c>
    </row>
    <row r="108" spans="4:19" ht="12.75" hidden="1">
      <c r="D108" s="1">
        <f t="shared" si="26"/>
        <v>0</v>
      </c>
      <c r="E108" s="1">
        <f t="shared" si="28"/>
        <v>0</v>
      </c>
      <c r="F108" s="1">
        <f t="shared" si="29"/>
        <v>0</v>
      </c>
      <c r="G108" s="1">
        <f t="shared" si="30"/>
        <v>0</v>
      </c>
      <c r="H108" s="1">
        <f t="shared" si="31"/>
        <v>0</v>
      </c>
      <c r="I108" s="1">
        <f t="shared" si="32"/>
        <v>17</v>
      </c>
      <c r="J108" s="1">
        <f t="shared" si="33"/>
        <v>0</v>
      </c>
      <c r="K108" s="1">
        <f t="shared" si="34"/>
        <v>0</v>
      </c>
      <c r="L108" s="1">
        <f t="shared" si="35"/>
        <v>0</v>
      </c>
      <c r="M108" s="1">
        <f t="shared" si="36"/>
        <v>0</v>
      </c>
      <c r="N108" s="1">
        <f t="shared" si="37"/>
        <v>0</v>
      </c>
      <c r="O108" s="1">
        <f t="shared" si="38"/>
        <v>0</v>
      </c>
      <c r="P108" s="1">
        <f t="shared" si="39"/>
        <v>0</v>
      </c>
      <c r="Q108" s="1">
        <f t="shared" si="40"/>
        <v>30</v>
      </c>
      <c r="R108" s="1">
        <f t="shared" si="41"/>
        <v>0</v>
      </c>
      <c r="S108" s="1">
        <f t="shared" si="42"/>
        <v>0</v>
      </c>
    </row>
    <row r="109" spans="4:19" ht="12.75" hidden="1">
      <c r="D109" s="1">
        <f t="shared" si="26"/>
        <v>0</v>
      </c>
      <c r="E109" s="1">
        <f t="shared" si="28"/>
        <v>0</v>
      </c>
      <c r="F109" s="1">
        <f t="shared" si="29"/>
        <v>0</v>
      </c>
      <c r="G109" s="1">
        <f t="shared" si="30"/>
        <v>0</v>
      </c>
      <c r="H109" s="1">
        <f t="shared" si="31"/>
        <v>0</v>
      </c>
      <c r="I109" s="1">
        <f t="shared" si="32"/>
        <v>0</v>
      </c>
      <c r="J109" s="1">
        <f t="shared" si="33"/>
        <v>0</v>
      </c>
      <c r="K109" s="1">
        <f t="shared" si="34"/>
        <v>0</v>
      </c>
      <c r="L109" s="1">
        <f t="shared" si="35"/>
        <v>0</v>
      </c>
      <c r="M109" s="1">
        <f t="shared" si="36"/>
        <v>0</v>
      </c>
      <c r="N109" s="1">
        <f t="shared" si="37"/>
        <v>0</v>
      </c>
      <c r="O109" s="1">
        <f t="shared" si="38"/>
        <v>0</v>
      </c>
      <c r="P109" s="1">
        <f t="shared" si="39"/>
        <v>0</v>
      </c>
      <c r="Q109" s="1">
        <f t="shared" si="40"/>
        <v>0</v>
      </c>
      <c r="R109" s="1">
        <f t="shared" si="41"/>
        <v>0</v>
      </c>
      <c r="S109" s="1">
        <f t="shared" si="42"/>
        <v>0</v>
      </c>
    </row>
    <row r="110" spans="4:19" ht="12.75" hidden="1">
      <c r="D110" s="1">
        <f t="shared" si="26"/>
        <v>0</v>
      </c>
      <c r="E110" s="1">
        <f t="shared" si="28"/>
        <v>0</v>
      </c>
      <c r="F110" s="1">
        <f t="shared" si="29"/>
        <v>0</v>
      </c>
      <c r="G110" s="1">
        <f t="shared" si="30"/>
        <v>0</v>
      </c>
      <c r="H110" s="1">
        <f t="shared" si="31"/>
        <v>0</v>
      </c>
      <c r="I110" s="1">
        <f t="shared" si="32"/>
        <v>0</v>
      </c>
      <c r="J110" s="1">
        <f t="shared" si="33"/>
        <v>0</v>
      </c>
      <c r="K110" s="1">
        <f t="shared" si="34"/>
        <v>0</v>
      </c>
      <c r="L110" s="1">
        <f t="shared" si="35"/>
        <v>0</v>
      </c>
      <c r="M110" s="1">
        <f t="shared" si="36"/>
        <v>0</v>
      </c>
      <c r="N110" s="1">
        <f t="shared" si="37"/>
        <v>0</v>
      </c>
      <c r="O110" s="1">
        <f t="shared" si="38"/>
        <v>0</v>
      </c>
      <c r="P110" s="1">
        <f t="shared" si="39"/>
        <v>0</v>
      </c>
      <c r="Q110" s="1">
        <f t="shared" si="40"/>
        <v>0</v>
      </c>
      <c r="R110" s="1">
        <f t="shared" si="41"/>
        <v>0</v>
      </c>
      <c r="S110" s="1">
        <f t="shared" si="42"/>
        <v>0</v>
      </c>
    </row>
    <row r="111" spans="4:19" ht="12.75" hidden="1">
      <c r="D111" s="1">
        <f t="shared" si="26"/>
        <v>0</v>
      </c>
      <c r="E111" s="1">
        <f t="shared" si="28"/>
        <v>0</v>
      </c>
      <c r="F111" s="1">
        <f t="shared" si="29"/>
        <v>0</v>
      </c>
      <c r="G111" s="1">
        <f t="shared" si="30"/>
        <v>0</v>
      </c>
      <c r="H111" s="1">
        <f t="shared" si="31"/>
        <v>0</v>
      </c>
      <c r="I111" s="1">
        <f t="shared" si="32"/>
        <v>0</v>
      </c>
      <c r="J111" s="1">
        <f t="shared" si="33"/>
        <v>0</v>
      </c>
      <c r="K111" s="1">
        <f t="shared" si="34"/>
        <v>0</v>
      </c>
      <c r="L111" s="1">
        <f t="shared" si="35"/>
        <v>0</v>
      </c>
      <c r="M111" s="1">
        <f t="shared" si="36"/>
        <v>0</v>
      </c>
      <c r="N111" s="1">
        <f t="shared" si="37"/>
        <v>0</v>
      </c>
      <c r="O111" s="1">
        <f t="shared" si="38"/>
        <v>0</v>
      </c>
      <c r="P111" s="1">
        <f t="shared" si="39"/>
        <v>0</v>
      </c>
      <c r="Q111" s="1">
        <f t="shared" si="40"/>
        <v>0</v>
      </c>
      <c r="R111" s="1">
        <f t="shared" si="41"/>
        <v>0</v>
      </c>
      <c r="S111" s="1">
        <f t="shared" si="42"/>
        <v>0</v>
      </c>
    </row>
    <row r="112" spans="4:19" ht="12.75" hidden="1">
      <c r="D112" s="1">
        <f t="shared" si="26"/>
        <v>0</v>
      </c>
      <c r="E112" s="1">
        <f t="shared" si="28"/>
        <v>0</v>
      </c>
      <c r="F112" s="1">
        <f t="shared" si="29"/>
        <v>0</v>
      </c>
      <c r="G112" s="1">
        <f t="shared" si="30"/>
        <v>0</v>
      </c>
      <c r="H112" s="1">
        <f t="shared" si="31"/>
        <v>0</v>
      </c>
      <c r="I112" s="1">
        <f t="shared" si="32"/>
        <v>0</v>
      </c>
      <c r="J112" s="1">
        <f t="shared" si="33"/>
        <v>0</v>
      </c>
      <c r="K112" s="1">
        <f t="shared" si="34"/>
        <v>0</v>
      </c>
      <c r="L112" s="1">
        <f t="shared" si="35"/>
        <v>0</v>
      </c>
      <c r="M112" s="1">
        <f t="shared" si="36"/>
        <v>0</v>
      </c>
      <c r="N112" s="1">
        <f t="shared" si="37"/>
        <v>0</v>
      </c>
      <c r="O112" s="1">
        <f t="shared" si="38"/>
        <v>0</v>
      </c>
      <c r="P112" s="1">
        <f t="shared" si="39"/>
        <v>0</v>
      </c>
      <c r="Q112" s="1">
        <f t="shared" si="40"/>
        <v>0</v>
      </c>
      <c r="R112" s="1">
        <f t="shared" si="41"/>
        <v>0</v>
      </c>
      <c r="S112" s="1">
        <f t="shared" si="42"/>
        <v>0</v>
      </c>
    </row>
    <row r="113" spans="4:19" ht="12.75" hidden="1">
      <c r="D113" s="1">
        <f t="shared" si="26"/>
        <v>0</v>
      </c>
      <c r="E113" s="1">
        <f t="shared" si="28"/>
        <v>0</v>
      </c>
      <c r="F113" s="1">
        <f t="shared" si="29"/>
        <v>0</v>
      </c>
      <c r="G113" s="1">
        <f t="shared" si="30"/>
        <v>0</v>
      </c>
      <c r="H113" s="1">
        <f t="shared" si="31"/>
        <v>0</v>
      </c>
      <c r="I113" s="1">
        <f t="shared" si="32"/>
        <v>0</v>
      </c>
      <c r="J113" s="1">
        <f t="shared" si="33"/>
        <v>0</v>
      </c>
      <c r="K113" s="1">
        <f t="shared" si="34"/>
        <v>0</v>
      </c>
      <c r="L113" s="1">
        <f t="shared" si="35"/>
        <v>0</v>
      </c>
      <c r="M113" s="1">
        <f t="shared" si="36"/>
        <v>0</v>
      </c>
      <c r="N113" s="1">
        <f t="shared" si="37"/>
        <v>0</v>
      </c>
      <c r="O113" s="1">
        <f t="shared" si="38"/>
        <v>0</v>
      </c>
      <c r="P113" s="1">
        <f t="shared" si="39"/>
        <v>0</v>
      </c>
      <c r="Q113" s="1">
        <f t="shared" si="40"/>
        <v>0</v>
      </c>
      <c r="R113" s="1">
        <f t="shared" si="41"/>
        <v>0</v>
      </c>
      <c r="S113" s="1">
        <f t="shared" si="42"/>
        <v>0</v>
      </c>
    </row>
    <row r="114" spans="4:19" ht="12.75" hidden="1">
      <c r="D114" s="1">
        <f t="shared" si="26"/>
        <v>0</v>
      </c>
      <c r="E114" s="1">
        <f t="shared" si="28"/>
        <v>0</v>
      </c>
      <c r="F114" s="1">
        <f t="shared" si="29"/>
        <v>0</v>
      </c>
      <c r="G114" s="1">
        <f t="shared" si="30"/>
        <v>0</v>
      </c>
      <c r="H114" s="1">
        <f t="shared" si="31"/>
        <v>0</v>
      </c>
      <c r="I114" s="1">
        <f t="shared" si="32"/>
        <v>2</v>
      </c>
      <c r="J114" s="1">
        <f t="shared" si="33"/>
        <v>24</v>
      </c>
      <c r="K114" s="1">
        <f t="shared" si="34"/>
        <v>23</v>
      </c>
      <c r="L114" s="1">
        <f t="shared" si="35"/>
        <v>0</v>
      </c>
      <c r="M114" s="1">
        <f t="shared" si="36"/>
        <v>0</v>
      </c>
      <c r="N114" s="1">
        <f t="shared" si="37"/>
        <v>0</v>
      </c>
      <c r="O114" s="1">
        <f t="shared" si="38"/>
        <v>0</v>
      </c>
      <c r="P114" s="1">
        <f t="shared" si="39"/>
        <v>0</v>
      </c>
      <c r="Q114" s="1">
        <f t="shared" si="40"/>
        <v>110</v>
      </c>
      <c r="R114" s="1">
        <f t="shared" si="41"/>
        <v>0</v>
      </c>
      <c r="S114" s="1">
        <f t="shared" si="42"/>
        <v>0</v>
      </c>
    </row>
    <row r="115" spans="4:19" ht="12.75" hidden="1">
      <c r="D115" s="1">
        <f t="shared" si="26"/>
        <v>0</v>
      </c>
      <c r="E115" s="1">
        <f t="shared" si="28"/>
        <v>0</v>
      </c>
      <c r="F115" s="1">
        <f t="shared" si="29"/>
        <v>0</v>
      </c>
      <c r="G115" s="1">
        <f t="shared" si="30"/>
        <v>0</v>
      </c>
      <c r="H115" s="1">
        <f t="shared" si="31"/>
        <v>0</v>
      </c>
      <c r="I115" s="1">
        <f t="shared" si="32"/>
        <v>0</v>
      </c>
      <c r="J115" s="1">
        <f t="shared" si="33"/>
        <v>0</v>
      </c>
      <c r="K115" s="1">
        <f t="shared" si="34"/>
        <v>0</v>
      </c>
      <c r="L115" s="1">
        <f t="shared" si="35"/>
        <v>0</v>
      </c>
      <c r="M115" s="1">
        <f t="shared" si="36"/>
        <v>0</v>
      </c>
      <c r="N115" s="1">
        <f t="shared" si="37"/>
        <v>0</v>
      </c>
      <c r="O115" s="1">
        <f t="shared" si="38"/>
        <v>0</v>
      </c>
      <c r="P115" s="1">
        <f t="shared" si="39"/>
        <v>0</v>
      </c>
      <c r="Q115" s="1">
        <f t="shared" si="40"/>
        <v>0</v>
      </c>
      <c r="R115" s="1">
        <f t="shared" si="41"/>
        <v>0</v>
      </c>
      <c r="S115" s="1">
        <f t="shared" si="42"/>
        <v>0</v>
      </c>
    </row>
    <row r="116" spans="4:19" ht="12.75" hidden="1">
      <c r="D116" s="1">
        <f t="shared" si="26"/>
        <v>0</v>
      </c>
      <c r="E116" s="1">
        <f t="shared" si="28"/>
        <v>0</v>
      </c>
      <c r="F116" s="1">
        <f t="shared" si="29"/>
        <v>0</v>
      </c>
      <c r="G116" s="1">
        <f t="shared" si="30"/>
        <v>0</v>
      </c>
      <c r="H116" s="1">
        <f t="shared" si="31"/>
        <v>0</v>
      </c>
      <c r="I116" s="1">
        <f t="shared" si="32"/>
        <v>0</v>
      </c>
      <c r="J116" s="1">
        <f t="shared" si="33"/>
        <v>0</v>
      </c>
      <c r="K116" s="1">
        <f t="shared" si="34"/>
        <v>0</v>
      </c>
      <c r="L116" s="1">
        <f t="shared" si="35"/>
        <v>0</v>
      </c>
      <c r="M116" s="1">
        <f t="shared" si="36"/>
        <v>0</v>
      </c>
      <c r="N116" s="1">
        <f t="shared" si="37"/>
        <v>0</v>
      </c>
      <c r="O116" s="1">
        <f t="shared" si="38"/>
        <v>0</v>
      </c>
      <c r="P116" s="1">
        <f t="shared" si="39"/>
        <v>0</v>
      </c>
      <c r="Q116" s="1">
        <f t="shared" si="40"/>
        <v>0</v>
      </c>
      <c r="R116" s="1">
        <f t="shared" si="41"/>
        <v>0</v>
      </c>
      <c r="S116" s="1">
        <f t="shared" si="42"/>
        <v>0</v>
      </c>
    </row>
    <row r="117" spans="4:19" ht="12.75" hidden="1">
      <c r="D117" s="1">
        <f t="shared" si="26"/>
        <v>0</v>
      </c>
      <c r="E117" s="1">
        <f t="shared" si="28"/>
        <v>0</v>
      </c>
      <c r="F117" s="1">
        <f t="shared" si="29"/>
        <v>0</v>
      </c>
      <c r="G117" s="1">
        <f t="shared" si="30"/>
        <v>0</v>
      </c>
      <c r="H117" s="1">
        <f t="shared" si="31"/>
        <v>0</v>
      </c>
      <c r="I117" s="1">
        <f t="shared" si="32"/>
        <v>0</v>
      </c>
      <c r="J117" s="1">
        <f t="shared" si="33"/>
        <v>0</v>
      </c>
      <c r="K117" s="1">
        <f t="shared" si="34"/>
        <v>0</v>
      </c>
      <c r="L117" s="1">
        <f t="shared" si="35"/>
        <v>0</v>
      </c>
      <c r="M117" s="1">
        <f t="shared" si="36"/>
        <v>0</v>
      </c>
      <c r="N117" s="1">
        <f t="shared" si="37"/>
        <v>0</v>
      </c>
      <c r="O117" s="1">
        <f t="shared" si="38"/>
        <v>0</v>
      </c>
      <c r="P117" s="1">
        <f t="shared" si="39"/>
        <v>0</v>
      </c>
      <c r="Q117" s="1">
        <f t="shared" si="40"/>
        <v>0</v>
      </c>
      <c r="R117" s="1">
        <f t="shared" si="41"/>
        <v>0</v>
      </c>
      <c r="S117" s="1">
        <f t="shared" si="42"/>
        <v>0</v>
      </c>
    </row>
    <row r="118" spans="4:19" ht="12.75" hidden="1">
      <c r="D118" s="1">
        <f t="shared" si="26"/>
        <v>0</v>
      </c>
      <c r="E118" s="1">
        <f t="shared" si="28"/>
        <v>0</v>
      </c>
      <c r="F118" s="1">
        <f t="shared" si="29"/>
        <v>0</v>
      </c>
      <c r="G118" s="1">
        <f t="shared" si="30"/>
        <v>0</v>
      </c>
      <c r="H118" s="1">
        <f t="shared" si="31"/>
        <v>0</v>
      </c>
      <c r="I118" s="1">
        <f t="shared" si="32"/>
        <v>0</v>
      </c>
      <c r="J118" s="1">
        <f t="shared" si="33"/>
        <v>0</v>
      </c>
      <c r="K118" s="1">
        <f t="shared" si="34"/>
        <v>0</v>
      </c>
      <c r="L118" s="1">
        <f t="shared" si="35"/>
        <v>0</v>
      </c>
      <c r="M118" s="1">
        <f t="shared" si="36"/>
        <v>0</v>
      </c>
      <c r="N118" s="1">
        <f t="shared" si="37"/>
        <v>0</v>
      </c>
      <c r="O118" s="1">
        <f t="shared" si="38"/>
        <v>0</v>
      </c>
      <c r="P118" s="1">
        <f t="shared" si="39"/>
        <v>0</v>
      </c>
      <c r="Q118" s="1">
        <f t="shared" si="40"/>
        <v>0</v>
      </c>
      <c r="R118" s="1">
        <f t="shared" si="41"/>
        <v>0</v>
      </c>
      <c r="S118" s="1">
        <f t="shared" si="42"/>
        <v>0</v>
      </c>
    </row>
    <row r="119" spans="4:19" ht="12.75" hidden="1">
      <c r="D119" s="1">
        <f t="shared" si="26"/>
        <v>0</v>
      </c>
      <c r="E119" s="1">
        <f t="shared" si="28"/>
        <v>0</v>
      </c>
      <c r="F119" s="1">
        <f t="shared" si="29"/>
        <v>0</v>
      </c>
      <c r="G119" s="1">
        <f t="shared" si="30"/>
        <v>0</v>
      </c>
      <c r="H119" s="1">
        <f t="shared" si="31"/>
        <v>0</v>
      </c>
      <c r="I119" s="1">
        <f t="shared" si="32"/>
        <v>0</v>
      </c>
      <c r="J119" s="1">
        <f t="shared" si="33"/>
        <v>0</v>
      </c>
      <c r="K119" s="1">
        <f t="shared" si="34"/>
        <v>0</v>
      </c>
      <c r="L119" s="1">
        <f t="shared" si="35"/>
        <v>0</v>
      </c>
      <c r="M119" s="1">
        <f t="shared" si="36"/>
        <v>0</v>
      </c>
      <c r="N119" s="1">
        <f t="shared" si="37"/>
        <v>0</v>
      </c>
      <c r="O119" s="1">
        <f t="shared" si="38"/>
        <v>0</v>
      </c>
      <c r="P119" s="1">
        <f t="shared" si="39"/>
        <v>0</v>
      </c>
      <c r="Q119" s="1">
        <f t="shared" si="40"/>
        <v>0</v>
      </c>
      <c r="R119" s="1">
        <f t="shared" si="41"/>
        <v>0</v>
      </c>
      <c r="S119" s="1">
        <f t="shared" si="42"/>
        <v>0</v>
      </c>
    </row>
    <row r="120" spans="4:19" ht="12.75" hidden="1">
      <c r="D120" s="1">
        <f t="shared" si="26"/>
        <v>0</v>
      </c>
      <c r="E120" s="1">
        <f t="shared" si="28"/>
        <v>0</v>
      </c>
      <c r="F120" s="1">
        <f t="shared" si="29"/>
        <v>0</v>
      </c>
      <c r="G120" s="1">
        <f t="shared" si="30"/>
        <v>0</v>
      </c>
      <c r="H120" s="1">
        <f t="shared" si="31"/>
        <v>0</v>
      </c>
      <c r="I120" s="1">
        <f t="shared" si="32"/>
        <v>0</v>
      </c>
      <c r="J120" s="1">
        <f t="shared" si="33"/>
        <v>0</v>
      </c>
      <c r="K120" s="1">
        <f t="shared" si="34"/>
        <v>0</v>
      </c>
      <c r="L120" s="1">
        <f t="shared" si="35"/>
        <v>0</v>
      </c>
      <c r="M120" s="1">
        <f t="shared" si="36"/>
        <v>0</v>
      </c>
      <c r="N120" s="1">
        <f t="shared" si="37"/>
        <v>0</v>
      </c>
      <c r="O120" s="1">
        <f t="shared" si="38"/>
        <v>0</v>
      </c>
      <c r="P120" s="1">
        <f t="shared" si="39"/>
        <v>0</v>
      </c>
      <c r="Q120" s="1">
        <f t="shared" si="40"/>
        <v>0</v>
      </c>
      <c r="R120" s="1">
        <f t="shared" si="41"/>
        <v>0</v>
      </c>
      <c r="S120" s="1">
        <f t="shared" si="42"/>
        <v>0</v>
      </c>
    </row>
    <row r="121" spans="4:19" ht="12.75" hidden="1">
      <c r="D121" s="1">
        <f t="shared" si="26"/>
        <v>0</v>
      </c>
      <c r="E121" s="1">
        <f t="shared" si="28"/>
        <v>0</v>
      </c>
      <c r="F121" s="1">
        <f t="shared" si="29"/>
        <v>0</v>
      </c>
      <c r="G121" s="1">
        <f t="shared" si="30"/>
        <v>0</v>
      </c>
      <c r="H121" s="1">
        <f t="shared" si="31"/>
        <v>0</v>
      </c>
      <c r="I121" s="1">
        <f t="shared" si="32"/>
        <v>0</v>
      </c>
      <c r="J121" s="1">
        <f t="shared" si="33"/>
        <v>0</v>
      </c>
      <c r="K121" s="1">
        <f t="shared" si="34"/>
        <v>0</v>
      </c>
      <c r="L121" s="1">
        <f t="shared" si="35"/>
        <v>0</v>
      </c>
      <c r="M121" s="1">
        <f t="shared" si="36"/>
        <v>0</v>
      </c>
      <c r="N121" s="1">
        <f t="shared" si="37"/>
        <v>0</v>
      </c>
      <c r="O121" s="1">
        <f t="shared" si="38"/>
        <v>0</v>
      </c>
      <c r="P121" s="1">
        <f t="shared" si="39"/>
        <v>0</v>
      </c>
      <c r="Q121" s="1">
        <f t="shared" si="40"/>
        <v>0</v>
      </c>
      <c r="R121" s="1">
        <f t="shared" si="41"/>
        <v>0</v>
      </c>
      <c r="S121" s="1">
        <f t="shared" si="42"/>
        <v>0</v>
      </c>
    </row>
    <row r="122" spans="4:19" ht="12.75" hidden="1">
      <c r="D122" s="1">
        <f t="shared" si="26"/>
        <v>0</v>
      </c>
      <c r="E122" s="1">
        <f t="shared" si="28"/>
        <v>0</v>
      </c>
      <c r="F122" s="1">
        <f t="shared" si="29"/>
        <v>0</v>
      </c>
      <c r="G122" s="1">
        <f t="shared" si="30"/>
        <v>0</v>
      </c>
      <c r="H122" s="1">
        <f t="shared" si="31"/>
        <v>0</v>
      </c>
      <c r="I122" s="1">
        <f t="shared" si="32"/>
        <v>0</v>
      </c>
      <c r="J122" s="1">
        <f t="shared" si="33"/>
        <v>0</v>
      </c>
      <c r="K122" s="1">
        <f t="shared" si="34"/>
        <v>0</v>
      </c>
      <c r="L122" s="1">
        <f t="shared" si="35"/>
        <v>0</v>
      </c>
      <c r="M122" s="1">
        <f t="shared" si="36"/>
        <v>0</v>
      </c>
      <c r="N122" s="1">
        <f t="shared" si="37"/>
        <v>0</v>
      </c>
      <c r="O122" s="1">
        <f t="shared" si="38"/>
        <v>0</v>
      </c>
      <c r="P122" s="1">
        <f t="shared" si="39"/>
        <v>0</v>
      </c>
      <c r="Q122" s="1">
        <f t="shared" si="40"/>
        <v>0</v>
      </c>
      <c r="R122" s="1">
        <f t="shared" si="41"/>
        <v>0</v>
      </c>
      <c r="S122" s="1">
        <f t="shared" si="42"/>
        <v>0</v>
      </c>
    </row>
    <row r="123" spans="4:19" ht="12.75" hidden="1">
      <c r="D123" s="1">
        <f t="shared" si="26"/>
        <v>0</v>
      </c>
      <c r="E123" s="1">
        <f t="shared" si="28"/>
        <v>0</v>
      </c>
      <c r="F123" s="1">
        <f t="shared" si="29"/>
        <v>0</v>
      </c>
      <c r="G123" s="1">
        <f t="shared" si="30"/>
        <v>0</v>
      </c>
      <c r="H123" s="1">
        <f t="shared" si="31"/>
        <v>0</v>
      </c>
      <c r="I123" s="1">
        <f t="shared" si="32"/>
        <v>0</v>
      </c>
      <c r="J123" s="1">
        <f t="shared" si="33"/>
        <v>0</v>
      </c>
      <c r="K123" s="1">
        <f t="shared" si="34"/>
        <v>0</v>
      </c>
      <c r="L123" s="1">
        <f t="shared" si="35"/>
        <v>0</v>
      </c>
      <c r="M123" s="1">
        <f t="shared" si="36"/>
        <v>0</v>
      </c>
      <c r="N123" s="1">
        <f t="shared" si="37"/>
        <v>0</v>
      </c>
      <c r="O123" s="1">
        <f t="shared" si="38"/>
        <v>0</v>
      </c>
      <c r="P123" s="1">
        <f t="shared" si="39"/>
        <v>0</v>
      </c>
      <c r="Q123" s="1">
        <f t="shared" si="40"/>
        <v>0</v>
      </c>
      <c r="R123" s="1">
        <f t="shared" si="41"/>
        <v>0</v>
      </c>
      <c r="S123" s="1">
        <f t="shared" si="42"/>
        <v>0</v>
      </c>
    </row>
    <row r="124" spans="4:19" ht="12.75" hidden="1">
      <c r="D124" s="1">
        <f t="shared" si="26"/>
        <v>0</v>
      </c>
      <c r="E124" s="1">
        <f t="shared" si="28"/>
        <v>0</v>
      </c>
      <c r="F124" s="1">
        <f t="shared" si="29"/>
        <v>0</v>
      </c>
      <c r="G124" s="1">
        <f t="shared" si="30"/>
        <v>0</v>
      </c>
      <c r="H124" s="1">
        <f t="shared" si="31"/>
        <v>0</v>
      </c>
      <c r="I124" s="1">
        <f t="shared" si="32"/>
        <v>0</v>
      </c>
      <c r="J124" s="1">
        <f t="shared" si="33"/>
        <v>0</v>
      </c>
      <c r="K124" s="1">
        <f t="shared" si="34"/>
        <v>0</v>
      </c>
      <c r="L124" s="1">
        <f t="shared" si="35"/>
        <v>0</v>
      </c>
      <c r="M124" s="1">
        <f t="shared" si="36"/>
        <v>0</v>
      </c>
      <c r="N124" s="1">
        <f t="shared" si="37"/>
        <v>0</v>
      </c>
      <c r="O124" s="1">
        <f t="shared" si="38"/>
        <v>0</v>
      </c>
      <c r="P124" s="1">
        <f t="shared" si="39"/>
        <v>0</v>
      </c>
      <c r="Q124" s="1">
        <f t="shared" si="40"/>
        <v>0</v>
      </c>
      <c r="R124" s="1">
        <f t="shared" si="41"/>
        <v>0</v>
      </c>
      <c r="S124" s="1">
        <f t="shared" si="42"/>
        <v>0</v>
      </c>
    </row>
    <row r="125" spans="4:19" ht="12.75" hidden="1">
      <c r="D125" s="1">
        <f t="shared" si="26"/>
        <v>0</v>
      </c>
      <c r="E125" s="1">
        <f t="shared" si="28"/>
        <v>0</v>
      </c>
      <c r="F125" s="1">
        <f t="shared" si="29"/>
        <v>0</v>
      </c>
      <c r="G125" s="1">
        <f t="shared" si="30"/>
        <v>0</v>
      </c>
      <c r="H125" s="1">
        <f t="shared" si="31"/>
        <v>0</v>
      </c>
      <c r="I125" s="1">
        <f t="shared" si="32"/>
        <v>0</v>
      </c>
      <c r="J125" s="1">
        <f t="shared" si="33"/>
        <v>0</v>
      </c>
      <c r="K125" s="1">
        <f t="shared" si="34"/>
        <v>0</v>
      </c>
      <c r="L125" s="1">
        <f t="shared" si="35"/>
        <v>0</v>
      </c>
      <c r="M125" s="1">
        <f t="shared" si="36"/>
        <v>0</v>
      </c>
      <c r="N125" s="1">
        <f t="shared" si="37"/>
        <v>0</v>
      </c>
      <c r="O125" s="1">
        <f t="shared" si="38"/>
        <v>0</v>
      </c>
      <c r="P125" s="1">
        <f t="shared" si="39"/>
        <v>0</v>
      </c>
      <c r="Q125" s="1">
        <f t="shared" si="40"/>
        <v>0</v>
      </c>
      <c r="R125" s="1">
        <f t="shared" si="41"/>
        <v>0</v>
      </c>
      <c r="S125" s="1">
        <f t="shared" si="42"/>
        <v>0</v>
      </c>
    </row>
    <row r="126" spans="4:19" ht="12.75" hidden="1">
      <c r="D126" s="1">
        <f t="shared" si="26"/>
        <v>0</v>
      </c>
      <c r="E126" s="1">
        <f t="shared" si="28"/>
        <v>0</v>
      </c>
      <c r="F126" s="1">
        <f t="shared" si="29"/>
        <v>0</v>
      </c>
      <c r="G126" s="1">
        <f t="shared" si="30"/>
        <v>0</v>
      </c>
      <c r="H126" s="1">
        <f t="shared" si="31"/>
        <v>0</v>
      </c>
      <c r="I126" s="1">
        <f t="shared" si="32"/>
        <v>0</v>
      </c>
      <c r="J126" s="1">
        <f t="shared" si="33"/>
        <v>0</v>
      </c>
      <c r="K126" s="1">
        <f t="shared" si="34"/>
        <v>0</v>
      </c>
      <c r="L126" s="1">
        <f t="shared" si="35"/>
        <v>0</v>
      </c>
      <c r="M126" s="1">
        <f t="shared" si="36"/>
        <v>0</v>
      </c>
      <c r="N126" s="1">
        <f t="shared" si="37"/>
        <v>0</v>
      </c>
      <c r="O126" s="1">
        <f t="shared" si="38"/>
        <v>0</v>
      </c>
      <c r="P126" s="1">
        <f t="shared" si="39"/>
        <v>0</v>
      </c>
      <c r="Q126" s="1">
        <f t="shared" si="40"/>
        <v>0</v>
      </c>
      <c r="R126" s="1">
        <f t="shared" si="41"/>
        <v>0</v>
      </c>
      <c r="S126" s="1">
        <f t="shared" si="42"/>
        <v>0</v>
      </c>
    </row>
    <row r="127" spans="4:19" ht="12.75" hidden="1">
      <c r="D127" s="1">
        <f t="shared" si="26"/>
        <v>0</v>
      </c>
      <c r="E127" s="1">
        <f t="shared" si="28"/>
        <v>0</v>
      </c>
      <c r="F127" s="1">
        <f t="shared" si="29"/>
        <v>0</v>
      </c>
      <c r="G127" s="1">
        <f t="shared" si="30"/>
        <v>0</v>
      </c>
      <c r="H127" s="1">
        <f t="shared" si="31"/>
        <v>0</v>
      </c>
      <c r="I127" s="1">
        <f t="shared" si="32"/>
        <v>0</v>
      </c>
      <c r="J127" s="1">
        <f t="shared" si="33"/>
        <v>0</v>
      </c>
      <c r="K127" s="1">
        <f t="shared" si="34"/>
        <v>0</v>
      </c>
      <c r="L127" s="1">
        <f t="shared" si="35"/>
        <v>0</v>
      </c>
      <c r="M127" s="1">
        <f t="shared" si="36"/>
        <v>0</v>
      </c>
      <c r="N127" s="1">
        <f t="shared" si="37"/>
        <v>0</v>
      </c>
      <c r="O127" s="1">
        <f t="shared" si="38"/>
        <v>0</v>
      </c>
      <c r="P127" s="1">
        <f t="shared" si="39"/>
        <v>0</v>
      </c>
      <c r="Q127" s="1">
        <f t="shared" si="40"/>
        <v>0</v>
      </c>
      <c r="R127" s="1">
        <f t="shared" si="41"/>
        <v>0</v>
      </c>
      <c r="S127" s="1">
        <f t="shared" si="42"/>
        <v>0</v>
      </c>
    </row>
    <row r="128" spans="4:19" ht="12.75" hidden="1">
      <c r="D128" s="1">
        <f t="shared" si="26"/>
        <v>0</v>
      </c>
      <c r="E128" s="1">
        <f t="shared" si="28"/>
        <v>0</v>
      </c>
      <c r="F128" s="1">
        <f t="shared" si="29"/>
        <v>0</v>
      </c>
      <c r="G128" s="1">
        <f t="shared" si="30"/>
        <v>0</v>
      </c>
      <c r="H128" s="1">
        <f t="shared" si="31"/>
        <v>0</v>
      </c>
      <c r="I128" s="1">
        <f t="shared" si="32"/>
        <v>0</v>
      </c>
      <c r="J128" s="1">
        <f t="shared" si="33"/>
        <v>0</v>
      </c>
      <c r="K128" s="1">
        <f t="shared" si="34"/>
        <v>0</v>
      </c>
      <c r="L128" s="1">
        <f t="shared" si="35"/>
        <v>0</v>
      </c>
      <c r="M128" s="1">
        <f t="shared" si="36"/>
        <v>0</v>
      </c>
      <c r="N128" s="1">
        <f t="shared" si="37"/>
        <v>0</v>
      </c>
      <c r="O128" s="1">
        <f t="shared" si="38"/>
        <v>0</v>
      </c>
      <c r="P128" s="1">
        <f t="shared" si="39"/>
        <v>0</v>
      </c>
      <c r="Q128" s="1">
        <f t="shared" si="40"/>
        <v>2</v>
      </c>
      <c r="R128" s="1">
        <f t="shared" si="41"/>
        <v>0</v>
      </c>
      <c r="S128" s="1">
        <f t="shared" si="42"/>
        <v>0</v>
      </c>
    </row>
    <row r="129" spans="4:19" ht="12.75" hidden="1">
      <c r="D129" s="1">
        <f t="shared" si="26"/>
        <v>0</v>
      </c>
      <c r="E129" s="1">
        <f t="shared" si="28"/>
        <v>0</v>
      </c>
      <c r="F129" s="1">
        <f t="shared" si="29"/>
        <v>0</v>
      </c>
      <c r="G129" s="1">
        <f t="shared" si="30"/>
        <v>0</v>
      </c>
      <c r="H129" s="1">
        <f t="shared" si="31"/>
        <v>0</v>
      </c>
      <c r="I129" s="1">
        <f t="shared" si="32"/>
        <v>0</v>
      </c>
      <c r="J129" s="1">
        <f t="shared" si="33"/>
        <v>0</v>
      </c>
      <c r="K129" s="1">
        <f t="shared" si="34"/>
        <v>0</v>
      </c>
      <c r="L129" s="1">
        <f t="shared" si="35"/>
        <v>0</v>
      </c>
      <c r="M129" s="1">
        <f t="shared" si="36"/>
        <v>0</v>
      </c>
      <c r="N129" s="1">
        <f t="shared" si="37"/>
        <v>0</v>
      </c>
      <c r="O129" s="1">
        <f t="shared" si="38"/>
        <v>0</v>
      </c>
      <c r="P129" s="1">
        <f t="shared" si="39"/>
        <v>0</v>
      </c>
      <c r="Q129" s="1">
        <f t="shared" si="40"/>
        <v>0</v>
      </c>
      <c r="R129" s="1">
        <f t="shared" si="41"/>
        <v>0</v>
      </c>
      <c r="S129" s="1">
        <f t="shared" si="42"/>
        <v>0</v>
      </c>
    </row>
    <row r="130" spans="4:19" ht="12.75" hidden="1">
      <c r="D130" s="1">
        <f aca="true" t="shared" si="43" ref="D130:S131">Z54</f>
        <v>0</v>
      </c>
      <c r="E130" s="1">
        <f t="shared" si="43"/>
        <v>0</v>
      </c>
      <c r="F130" s="1">
        <f t="shared" si="43"/>
        <v>0</v>
      </c>
      <c r="G130" s="1">
        <f t="shared" si="43"/>
        <v>0</v>
      </c>
      <c r="H130" s="1">
        <f t="shared" si="43"/>
        <v>0</v>
      </c>
      <c r="I130" s="1">
        <f t="shared" si="43"/>
        <v>0</v>
      </c>
      <c r="J130" s="1">
        <f t="shared" si="43"/>
        <v>0</v>
      </c>
      <c r="K130" s="1">
        <f t="shared" si="43"/>
        <v>0</v>
      </c>
      <c r="L130" s="1">
        <f t="shared" si="43"/>
        <v>0</v>
      </c>
      <c r="M130" s="1">
        <f t="shared" si="43"/>
        <v>0</v>
      </c>
      <c r="N130" s="1">
        <f t="shared" si="43"/>
        <v>0</v>
      </c>
      <c r="O130" s="1">
        <f t="shared" si="43"/>
        <v>0</v>
      </c>
      <c r="P130" s="1">
        <f t="shared" si="43"/>
        <v>0</v>
      </c>
      <c r="Q130" s="1">
        <f t="shared" si="43"/>
        <v>0</v>
      </c>
      <c r="R130" s="1">
        <f t="shared" si="43"/>
        <v>0</v>
      </c>
      <c r="S130" s="1">
        <f t="shared" si="43"/>
        <v>0</v>
      </c>
    </row>
    <row r="131" spans="4:19" ht="12.75" hidden="1">
      <c r="D131" s="1">
        <f t="shared" si="43"/>
        <v>0</v>
      </c>
      <c r="E131" s="1">
        <f t="shared" si="43"/>
        <v>0</v>
      </c>
      <c r="F131" s="1">
        <f t="shared" si="43"/>
        <v>0</v>
      </c>
      <c r="G131" s="1">
        <f t="shared" si="43"/>
        <v>0</v>
      </c>
      <c r="H131" s="1">
        <f t="shared" si="43"/>
        <v>0</v>
      </c>
      <c r="I131" s="1">
        <f t="shared" si="43"/>
        <v>0</v>
      </c>
      <c r="J131" s="1">
        <f t="shared" si="43"/>
        <v>0</v>
      </c>
      <c r="K131" s="1">
        <f t="shared" si="43"/>
        <v>0</v>
      </c>
      <c r="L131" s="1">
        <f t="shared" si="43"/>
        <v>0</v>
      </c>
      <c r="M131" s="1">
        <f t="shared" si="43"/>
        <v>0</v>
      </c>
      <c r="N131" s="1">
        <f t="shared" si="43"/>
        <v>0</v>
      </c>
      <c r="O131" s="1">
        <f t="shared" si="43"/>
        <v>0</v>
      </c>
      <c r="P131" s="1">
        <f t="shared" si="43"/>
        <v>0</v>
      </c>
      <c r="Q131" s="1">
        <f t="shared" si="43"/>
        <v>0</v>
      </c>
      <c r="R131" s="1">
        <f t="shared" si="43"/>
        <v>0</v>
      </c>
      <c r="S131" s="1">
        <f t="shared" si="43"/>
        <v>0</v>
      </c>
    </row>
    <row r="132" ht="12.75" hidden="1"/>
    <row r="134" ht="12.75">
      <c r="C134" s="1" t="s">
        <v>111</v>
      </c>
    </row>
  </sheetData>
  <sheetProtection password="CC63" sheet="1" objects="1" scenarios="1"/>
  <mergeCells count="49">
    <mergeCell ref="B17:B20"/>
    <mergeCell ref="D18:D20"/>
    <mergeCell ref="B51:B55"/>
    <mergeCell ref="C17:C20"/>
    <mergeCell ref="D51:I51"/>
    <mergeCell ref="G19:G20"/>
    <mergeCell ref="E19:E20"/>
    <mergeCell ref="D55:I55"/>
    <mergeCell ref="D54:I54"/>
    <mergeCell ref="E18:I18"/>
    <mergeCell ref="AN18:AO18"/>
    <mergeCell ref="AI19:AI20"/>
    <mergeCell ref="AO19:AO20"/>
    <mergeCell ref="AN19:AN20"/>
    <mergeCell ref="AL17:AL20"/>
    <mergeCell ref="AJ19:AJ20"/>
    <mergeCell ref="AM17:AO17"/>
    <mergeCell ref="AE18:AK18"/>
    <mergeCell ref="AG19:AG20"/>
    <mergeCell ref="AM18:AM20"/>
    <mergeCell ref="R19:Y19"/>
    <mergeCell ref="D17:AK17"/>
    <mergeCell ref="AK19:AK20"/>
    <mergeCell ref="J18:Y18"/>
    <mergeCell ref="H19:H20"/>
    <mergeCell ref="I19:I20"/>
    <mergeCell ref="AE19:AE20"/>
    <mergeCell ref="AF19:AF20"/>
    <mergeCell ref="AA19:AA20"/>
    <mergeCell ref="AH19:AH20"/>
    <mergeCell ref="Z18:AD18"/>
    <mergeCell ref="AD19:AD20"/>
    <mergeCell ref="Z19:Z20"/>
    <mergeCell ref="AB19:AB20"/>
    <mergeCell ref="AC19:AC20"/>
    <mergeCell ref="F63:J63"/>
    <mergeCell ref="E61:J61"/>
    <mergeCell ref="D53:I53"/>
    <mergeCell ref="J19:Q19"/>
    <mergeCell ref="F19:F20"/>
    <mergeCell ref="C57:D57"/>
    <mergeCell ref="C56:D56"/>
    <mergeCell ref="C58:D58"/>
    <mergeCell ref="D6:O6"/>
    <mergeCell ref="C51:C55"/>
    <mergeCell ref="D2:Q2"/>
    <mergeCell ref="E4:F4"/>
    <mergeCell ref="G4:H4"/>
    <mergeCell ref="I4:J4"/>
  </mergeCells>
  <dataValidations count="6">
    <dataValidation type="whole" operator="greaterThan" allowBlank="1" showInputMessage="1" showErrorMessage="1" errorTitle="Внимание!" error="Вводятся только целые числовые значения больше 0." sqref="E59 G59:AO59 AP35:AV35 E22:G50 H22:X25 H26:H50 J27:J40 J26:X26 J42:AK55 Y22:AA33 AM22:AO55 AL22 I26:I40 AB22:AK30 AB31:AL33 AL35:AL37 AL39 AL44 AL47:AL55 AW39:AW40 AW32 AP31:AV33 AW47:AW50 AP37:AV37 AW42:AW43 AW45 K34:AK40 K27:X33 I42:I50">
      <formula1>0</formula1>
    </dataValidation>
    <dataValidation operator="greaterThan" allowBlank="1" showInputMessage="1" showErrorMessage="1" errorTitle="Внимание!" error="Вводятся только целые числовые значения больше 0." sqref="F59 AW41 I41:AK41"/>
    <dataValidation type="list" allowBlank="1" showInputMessage="1" showErrorMessage="1" sqref="G4:H4">
      <formula1>"март,июнь,сентябрь,декабрь"</formula1>
    </dataValidation>
    <dataValidation type="list" allowBlank="1" showInputMessage="1" showErrorMessage="1" sqref="I4:J4">
      <formula1>"2015 года,2016 года,2017 года,2018 года,2019 года,2020 года"</formula1>
    </dataValidation>
    <dataValidation type="whole" allowBlank="1" showInputMessage="1" showErrorMessage="1" errorTitle="Внимание!" error="Вводятся только целые числовые значения больше 0." sqref="AL23">
      <formula1>0</formula1>
      <formula2>25</formula2>
    </dataValidation>
    <dataValidation type="whole" allowBlank="1" showInputMessage="1" showErrorMessage="1" errorTitle="Внимание!" error="Вводятся только целые числовые значения больше 0." sqref="AL24:AL30 AL34 AL38 AL40:AL43 AL45:AL46">
      <formula1>0</formula1>
      <formula2>10</formula2>
    </dataValidation>
  </dataValidations>
  <printOptions/>
  <pageMargins left="0.1968503937007874" right="0.03937007874015748" top="0.2755905511811024" bottom="0.1968503937007874" header="0.15748031496062992" footer="0.15748031496062992"/>
  <pageSetup cellComments="asDisplayed" horizontalDpi="600" verticalDpi="6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RePack by Diakov</cp:lastModifiedBy>
  <cp:lastPrinted>2017-01-09T05:58:43Z</cp:lastPrinted>
  <dcterms:created xsi:type="dcterms:W3CDTF">2012-05-15T06:06:59Z</dcterms:created>
  <dcterms:modified xsi:type="dcterms:W3CDTF">2017-01-31T08:21:01Z</dcterms:modified>
  <cp:category/>
  <cp:version/>
  <cp:contentType/>
  <cp:contentStatus/>
</cp:coreProperties>
</file>